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íjmy" sheetId="1" r:id="rId1"/>
    <sheet name="Výdaje" sheetId="2" r:id="rId2"/>
    <sheet name="Sumár" sheetId="3" r:id="rId3"/>
  </sheets>
  <definedNames/>
  <calcPr fullCalcOnLoad="1"/>
</workbook>
</file>

<file path=xl/sharedStrings.xml><?xml version="1.0" encoding="utf-8"?>
<sst xmlns="http://schemas.openxmlformats.org/spreadsheetml/2006/main" count="415" uniqueCount="193">
  <si>
    <t>Položka</t>
  </si>
  <si>
    <t>Popis</t>
  </si>
  <si>
    <t>KZ</t>
  </si>
  <si>
    <t>2013 Skut</t>
  </si>
  <si>
    <t>2015 Rozp</t>
  </si>
  <si>
    <t>2016 Rozp</t>
  </si>
  <si>
    <t>2017 Rozp</t>
  </si>
  <si>
    <t>Výnos dane z príjmov poukázaný územnej samospráve</t>
  </si>
  <si>
    <t>Daň z pozemkov</t>
  </si>
  <si>
    <t>Daň zo stavieb</t>
  </si>
  <si>
    <t>Daň  z bytov</t>
  </si>
  <si>
    <t>Daň za psa</t>
  </si>
  <si>
    <t>Daň za nevýherné hracie automaty</t>
  </si>
  <si>
    <t>Daň za užívanie verejného priestr.</t>
  </si>
  <si>
    <t>Daň za komunálne odpady a drobné stavebné odpady</t>
  </si>
  <si>
    <t>Príjmy z prenajatých pozemkov</t>
  </si>
  <si>
    <t>Príjmy z prenajatých budov, priest.</t>
  </si>
  <si>
    <t>Administratívne poplatky - ostatné</t>
  </si>
  <si>
    <t>Pokuty</t>
  </si>
  <si>
    <t>Poplatky a platby z predaja výrobkov, tovarov a služieb</t>
  </si>
  <si>
    <t>v tom</t>
  </si>
  <si>
    <t>voda</t>
  </si>
  <si>
    <t>kuka nádoby</t>
  </si>
  <si>
    <t>cintorínske poplatky</t>
  </si>
  <si>
    <t>Poplatky za materské školy</t>
  </si>
  <si>
    <t>Za prebytočný hnuteľný majetok</t>
  </si>
  <si>
    <t>Z účtov finančného hospodárenia</t>
  </si>
  <si>
    <t>Z návratných finančných výpomocí</t>
  </si>
  <si>
    <t>Ostatné platby</t>
  </si>
  <si>
    <t>Z náhrad poistného plnenia</t>
  </si>
  <si>
    <t>Z odvodov hazardných hier</t>
  </si>
  <si>
    <t>Z odvodu</t>
  </si>
  <si>
    <t>Vratky</t>
  </si>
  <si>
    <t>Iné príjmy</t>
  </si>
  <si>
    <t>Transfery na financovanie základnej školy</t>
  </si>
  <si>
    <t>Transfery na základe uznesenia vlády – riešenie krit. stavu komun.</t>
  </si>
  <si>
    <t>Transfery pre materskú školu</t>
  </si>
  <si>
    <t>Transfery na aktivačné práce</t>
  </si>
  <si>
    <t>Transfery na voľby</t>
  </si>
  <si>
    <t>Transfery z rozpočtu VÚC</t>
  </si>
  <si>
    <t>Transfery z úradu vlády SR</t>
  </si>
  <si>
    <t>Transfery na matričnú činnosť</t>
  </si>
  <si>
    <t>Transfery za výkon štátnej správy na úseku evidenciu obyvateľstva</t>
  </si>
  <si>
    <t>Transfery za výkon štátnej správy na úseku stavebného poriadku</t>
  </si>
  <si>
    <t>Transfery na výkon štátnej správy za úsek pozemných komunikácií</t>
  </si>
  <si>
    <t>Transfery na výkon štátnej správy v starostlivosti o životné prostredie</t>
  </si>
  <si>
    <t>Dotácia na podporu výchovy k stravovacím návykom dieťaťa</t>
  </si>
  <si>
    <t>Dotácia na podporu výchovy k plneniu školských povinností</t>
  </si>
  <si>
    <t>SPOLU</t>
  </si>
  <si>
    <t>Príjem z predaja kapitálových aktív</t>
  </si>
  <si>
    <t>Príjem z  predaja pozemkov</t>
  </si>
  <si>
    <t>Zostatok z predch. Rokov</t>
  </si>
  <si>
    <t>131D</t>
  </si>
  <si>
    <t>Čerpanie z rezervného fondu</t>
  </si>
  <si>
    <t>PRÍJMY SPOLU</t>
  </si>
  <si>
    <t xml:space="preserve">0111 </t>
  </si>
  <si>
    <t>Výkonné a zákonodárne orgány      -  obec</t>
  </si>
  <si>
    <t>631 - cestovné náhrady</t>
  </si>
  <si>
    <t>632 - energia, voda a komunikácie</t>
  </si>
  <si>
    <t>633 - materiál</t>
  </si>
  <si>
    <t>634 - dopravné</t>
  </si>
  <si>
    <t>635 - rutinná a štand. údržba</t>
  </si>
  <si>
    <t>637 - služby</t>
  </si>
  <si>
    <t>642 – transfery jednotlivcom a neziskovým právnickým osobám</t>
  </si>
  <si>
    <t>Výdavky a zákonodárne orgány - úsek evidencie obyvateľstva</t>
  </si>
  <si>
    <t>610 - mzdové výdavky</t>
  </si>
  <si>
    <t>0133</t>
  </si>
  <si>
    <t>Výdavky verejnej správy - úsek matriky</t>
  </si>
  <si>
    <t>642 - transféry jednotlivcom a neziskovým právnickým osobám</t>
  </si>
  <si>
    <t>0112</t>
  </si>
  <si>
    <t>Finančné a rozpočtové záležitosti</t>
  </si>
  <si>
    <t>650 - splácanie úrokov</t>
  </si>
  <si>
    <t>0160</t>
  </si>
  <si>
    <t>Všeobecné verejné služby inde  neklasifikované – voľby</t>
  </si>
  <si>
    <t>0170</t>
  </si>
  <si>
    <t>Transakcie verejného dlhu</t>
  </si>
  <si>
    <t>0220</t>
  </si>
  <si>
    <t>Civilná ochrana</t>
  </si>
  <si>
    <t>0320</t>
  </si>
  <si>
    <t>Ochrana pred požiarmi</t>
  </si>
  <si>
    <t xml:space="preserve"> </t>
  </si>
  <si>
    <t>0451</t>
  </si>
  <si>
    <t>Cestná doprava</t>
  </si>
  <si>
    <t>41+111</t>
  </si>
  <si>
    <t>636 - nájomné za nájom</t>
  </si>
  <si>
    <t>0510</t>
  </si>
  <si>
    <t>Nakladanie s odpadmi</t>
  </si>
  <si>
    <t>0560</t>
  </si>
  <si>
    <t>Ochrana životného prostredia inde neklas.- spoločný stavebný úrad</t>
  </si>
  <si>
    <t>0610</t>
  </si>
  <si>
    <t>Rozvoj bývania - nájomné byty</t>
  </si>
  <si>
    <t>0620</t>
  </si>
  <si>
    <t>Rozvoj obcí - verejná zeleň+ aktiv.</t>
  </si>
  <si>
    <t>0630</t>
  </si>
  <si>
    <t>Zásobovanie vodou</t>
  </si>
  <si>
    <t>0640</t>
  </si>
  <si>
    <t>Verejné osvetlenie</t>
  </si>
  <si>
    <t>0660</t>
  </si>
  <si>
    <t>Bývanie a občianska vybavenosť inde neklasifikovaná</t>
  </si>
  <si>
    <t>0760</t>
  </si>
  <si>
    <t>Zdravotníctvo</t>
  </si>
  <si>
    <t>0810</t>
  </si>
  <si>
    <t xml:space="preserve">Rekreačné a športové služby </t>
  </si>
  <si>
    <t>0820</t>
  </si>
  <si>
    <t>Kultúrne služby – kultúrne zariadenia</t>
  </si>
  <si>
    <t>Kultúrne služby – obecná knižnica</t>
  </si>
  <si>
    <t>Kultúrne služby – miestny rozhlas</t>
  </si>
  <si>
    <t>Kultúrne služby – kultúrne podujatia, kronika</t>
  </si>
  <si>
    <t>Kultúrne služby – transfery neziskovým organizáciam</t>
  </si>
  <si>
    <t>0840</t>
  </si>
  <si>
    <t>Náboženské a iné spoločenské služby - združenia obcí</t>
  </si>
  <si>
    <t>Náboženské a iné spoločenské služby - dom smútku, cintorín</t>
  </si>
  <si>
    <t>09111</t>
  </si>
  <si>
    <t xml:space="preserve">Predprimárne vzdelávanie s bežnou starostlivosťou </t>
  </si>
  <si>
    <t>41+111+131D</t>
  </si>
  <si>
    <t>09121</t>
  </si>
  <si>
    <t>Primárne vzdelávanie s bežnou starostlivosťou</t>
  </si>
  <si>
    <t>09601</t>
  </si>
  <si>
    <t>Vedľajšie služby poskytované v rámci predprimárneho vzdelávania</t>
  </si>
  <si>
    <t>1070</t>
  </si>
  <si>
    <t>Soc. pomoc občanom v hmotnej a sociálnej núdzi</t>
  </si>
  <si>
    <t>1020</t>
  </si>
  <si>
    <t>Staroba</t>
  </si>
  <si>
    <t>08203</t>
  </si>
  <si>
    <t>Kultúrne zariadenia</t>
  </si>
  <si>
    <t>812</t>
  </si>
  <si>
    <t>Návratná finančná výpomoc</t>
  </si>
  <si>
    <t>821</t>
  </si>
  <si>
    <t>Splácanie tuzemskej istiny SZRB</t>
  </si>
  <si>
    <t>Splácanie tuz. istiny PRIMABANKA</t>
  </si>
  <si>
    <t>Splácanie tuzemskej istiny  ŠFRB</t>
  </si>
  <si>
    <t>VYDAVKY SPOLU</t>
  </si>
  <si>
    <t>Bežné</t>
  </si>
  <si>
    <t>Kapitálové</t>
  </si>
  <si>
    <t>Finančné operácie</t>
  </si>
  <si>
    <t>Finančé operácie</t>
  </si>
  <si>
    <t>2014 Skut</t>
  </si>
  <si>
    <t>Viacročný rozpočet bežných príjmov Obce Rúbaň na roky 2016-2018</t>
  </si>
  <si>
    <t>2018 Rozp</t>
  </si>
  <si>
    <t>Viacročný rozpočet bežných výdavkov Obce Rúbaň na roky 2016-2018</t>
  </si>
  <si>
    <t>Viacročný rozpočet kapitálových výdavkov Obce Rúbaň na roky 2016-2018</t>
  </si>
  <si>
    <t>Viacročné plánované výdavkové operácie Obce Rúbaň na roky 2016-2018</t>
  </si>
  <si>
    <t>Z refundácie</t>
  </si>
  <si>
    <t>Granty - dar</t>
  </si>
  <si>
    <t>Granty - Leader</t>
  </si>
  <si>
    <t>71a</t>
  </si>
  <si>
    <t>11T1</t>
  </si>
  <si>
    <t>11T2</t>
  </si>
  <si>
    <t>Transfery zo ŠR</t>
  </si>
  <si>
    <t>161,32</t>
  </si>
  <si>
    <t>0</t>
  </si>
  <si>
    <t>0360</t>
  </si>
  <si>
    <t>MH - traktor</t>
  </si>
  <si>
    <t>Bezpečnosť</t>
  </si>
  <si>
    <t>kosenie</t>
  </si>
  <si>
    <t>kopírovanie,známka psa,rozhlas ..</t>
  </si>
  <si>
    <t>Prevod z fondu opráv</t>
  </si>
  <si>
    <t>Daň z ubytovania</t>
  </si>
  <si>
    <t>637 - služby (bankové poplatky, služby audítora)</t>
  </si>
  <si>
    <t>637 – služby (prevádzkovanie VO)</t>
  </si>
  <si>
    <t>Bezpečnosť - kamerový systém 5 %</t>
  </si>
  <si>
    <t>Predprimárne vzdelávanie s bež.star. -  MŠ 5 %</t>
  </si>
  <si>
    <t>Rozvoj obce - vyprac. Projektu</t>
  </si>
  <si>
    <t>Zásobovanie vodou (vod. príp.)</t>
  </si>
  <si>
    <t>Rozvoj obce – cintorín (prístrešok)</t>
  </si>
  <si>
    <t>Rozvoj obce -  nákup, bud, rek.</t>
  </si>
  <si>
    <t xml:space="preserve">620 - poistné a príspevok do poisťovní </t>
  </si>
  <si>
    <t xml:space="preserve">631 - cestovné náhrady </t>
  </si>
  <si>
    <t xml:space="preserve">632 - energia, voda a komunikácie  </t>
  </si>
  <si>
    <t xml:space="preserve">633 - materiál </t>
  </si>
  <si>
    <t xml:space="preserve">634 - dopravné </t>
  </si>
  <si>
    <t xml:space="preserve">635 - rutinná a štand. údržba </t>
  </si>
  <si>
    <t xml:space="preserve">637 - služby </t>
  </si>
  <si>
    <t xml:space="preserve">642 – transfery jednotlivcom a neziskovým právnickým osobám </t>
  </si>
  <si>
    <t>610 - mzdy, platy, služobné príjmy a ostatné osobné vyrovnania</t>
  </si>
  <si>
    <t xml:space="preserve">642 - transféry jednotlivcom a neziskovým právnickým osobám </t>
  </si>
  <si>
    <t>641 – transfery v rámci verejnej správy</t>
  </si>
  <si>
    <t>650 - splácanie úrokov a ostatné platby súvisiace s úvermi</t>
  </si>
  <si>
    <t xml:space="preserve">632 - energia, voda a komunikácie </t>
  </si>
  <si>
    <t xml:space="preserve">635 - rutinná a štandardná údržba        </t>
  </si>
  <si>
    <t xml:space="preserve">635 - rutinná a štandardná údržba </t>
  </si>
  <si>
    <t xml:space="preserve">633 – materiál </t>
  </si>
  <si>
    <t xml:space="preserve">637 - služby  </t>
  </si>
  <si>
    <t>635 - rutinná a štandardná údržba</t>
  </si>
  <si>
    <t xml:space="preserve">634 – dopravné </t>
  </si>
  <si>
    <t>Viacročný rozpočet kapitálových príjmov Obce Rúbaň na roky 2016-2018</t>
  </si>
  <si>
    <t>Viacročné plánované finančné operácie príjmov na roky 2016-2018</t>
  </si>
  <si>
    <t>PRÍJMY 2016</t>
  </si>
  <si>
    <t>VÝDAVKY 2016</t>
  </si>
  <si>
    <t>ktorý bude použitý na tvorbu fondu opráv nájomných bytov 2x6b.j.</t>
  </si>
  <si>
    <t xml:space="preserve">Návrh rozpočtu obce Rúbaň na rok 2016, 2017, 2018 je zostavený s prebytkom príjmov vo výške 3.170,00 EUR, </t>
  </si>
  <si>
    <t xml:space="preserve">                        VIACROČNÝ ROZPOČET OBCE RÚBAŇ NA ROKY 2016-2018</t>
  </si>
  <si>
    <t xml:space="preserve">         VIACROČNÝ ROZPOČET OBCE RÚBAŇ NA ROKY 2016-2018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</si>
</sst>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_E_U_R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0" borderId="5" applyNumberFormat="0" applyAlignment="0" applyProtection="0"/>
    <xf numFmtId="0" fontId="11" fillId="13" borderId="1" applyNumberFormat="0" applyAlignment="0" applyProtection="0"/>
    <xf numFmtId="0" fontId="29" fillId="41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3" fillId="43" borderId="0" applyNumberFormat="0" applyBorder="0" applyAlignment="0" applyProtection="0"/>
    <xf numFmtId="0" fontId="0" fillId="44" borderId="11" applyNumberFormat="0" applyAlignment="0" applyProtection="0"/>
    <xf numFmtId="0" fontId="14" fillId="38" borderId="12" applyNumberFormat="0" applyAlignment="0" applyProtection="0"/>
    <xf numFmtId="9" fontId="0" fillId="0" borderId="0" applyFill="0" applyBorder="0" applyAlignment="0" applyProtection="0"/>
    <xf numFmtId="0" fontId="0" fillId="45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8" fillId="46" borderId="17" applyNumberFormat="0" applyAlignment="0" applyProtection="0"/>
    <xf numFmtId="0" fontId="39" fillId="47" borderId="17" applyNumberFormat="0" applyAlignment="0" applyProtection="0"/>
    <xf numFmtId="0" fontId="40" fillId="47" borderId="18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38" borderId="19" xfId="0" applyFont="1" applyFill="1" applyBorder="1" applyAlignment="1">
      <alignment horizontal="center"/>
    </xf>
    <xf numFmtId="49" fontId="18" fillId="38" borderId="19" xfId="0" applyNumberFormat="1" applyFont="1" applyFill="1" applyBorder="1" applyAlignment="1">
      <alignment horizontal="center"/>
    </xf>
    <xf numFmtId="0" fontId="18" fillId="55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/>
    </xf>
    <xf numFmtId="2" fontId="18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2" fontId="19" fillId="0" borderId="19" xfId="0" applyNumberFormat="1" applyFont="1" applyBorder="1" applyAlignment="1">
      <alignment/>
    </xf>
    <xf numFmtId="2" fontId="18" fillId="0" borderId="19" xfId="0" applyNumberFormat="1" applyFont="1" applyFill="1" applyBorder="1" applyAlignment="1">
      <alignment/>
    </xf>
    <xf numFmtId="0" fontId="18" fillId="56" borderId="19" xfId="0" applyFont="1" applyFill="1" applyBorder="1" applyAlignment="1">
      <alignment horizontal="center"/>
    </xf>
    <xf numFmtId="0" fontId="18" fillId="56" borderId="19" xfId="0" applyFont="1" applyFill="1" applyBorder="1" applyAlignment="1">
      <alignment wrapText="1"/>
    </xf>
    <xf numFmtId="0" fontId="18" fillId="56" borderId="19" xfId="0" applyFont="1" applyFill="1" applyBorder="1" applyAlignment="1">
      <alignment/>
    </xf>
    <xf numFmtId="2" fontId="18" fillId="56" borderId="19" xfId="0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vertical="center" wrapText="1"/>
    </xf>
    <xf numFmtId="2" fontId="18" fillId="55" borderId="19" xfId="0" applyNumberFormat="1" applyFont="1" applyFill="1" applyBorder="1" applyAlignment="1">
      <alignment/>
    </xf>
    <xf numFmtId="2" fontId="18" fillId="38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right"/>
    </xf>
    <xf numFmtId="49" fontId="18" fillId="0" borderId="19" xfId="0" applyNumberFormat="1" applyFont="1" applyFill="1" applyBorder="1" applyAlignment="1">
      <alignment horizontal="right"/>
    </xf>
    <xf numFmtId="2" fontId="18" fillId="0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2" fontId="18" fillId="55" borderId="19" xfId="0" applyNumberFormat="1" applyFont="1" applyFill="1" applyBorder="1" applyAlignment="1">
      <alignment horizontal="right"/>
    </xf>
    <xf numFmtId="0" fontId="18" fillId="56" borderId="0" xfId="0" applyFont="1" applyFill="1" applyBorder="1" applyAlignment="1">
      <alignment/>
    </xf>
    <xf numFmtId="2" fontId="18" fillId="56" borderId="0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44" borderId="19" xfId="0" applyNumberFormat="1" applyFont="1" applyFill="1" applyBorder="1" applyAlignment="1">
      <alignment vertical="center"/>
    </xf>
    <xf numFmtId="49" fontId="18" fillId="44" borderId="19" xfId="0" applyNumberFormat="1" applyFont="1" applyFill="1" applyBorder="1" applyAlignment="1">
      <alignment horizontal="left" vertical="center" wrapText="1"/>
    </xf>
    <xf numFmtId="0" fontId="18" fillId="44" borderId="19" xfId="0" applyFont="1" applyFill="1" applyBorder="1" applyAlignment="1">
      <alignment vertical="center"/>
    </xf>
    <xf numFmtId="2" fontId="18" fillId="44" borderId="19" xfId="0" applyNumberFormat="1" applyFont="1" applyFill="1" applyBorder="1" applyAlignment="1">
      <alignment vertical="center"/>
    </xf>
    <xf numFmtId="49" fontId="20" fillId="0" borderId="19" xfId="0" applyNumberFormat="1" applyFont="1" applyBorder="1" applyAlignment="1">
      <alignment vertical="top" wrapText="1"/>
    </xf>
    <xf numFmtId="0" fontId="20" fillId="0" borderId="19" xfId="0" applyFont="1" applyBorder="1" applyAlignment="1">
      <alignment/>
    </xf>
    <xf numFmtId="2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 vertical="center" wrapText="1"/>
    </xf>
    <xf numFmtId="2" fontId="20" fillId="56" borderId="19" xfId="0" applyNumberFormat="1" applyFont="1" applyFill="1" applyBorder="1" applyAlignment="1">
      <alignment/>
    </xf>
    <xf numFmtId="0" fontId="20" fillId="0" borderId="19" xfId="0" applyFont="1" applyBorder="1" applyAlignment="1">
      <alignment wrapText="1"/>
    </xf>
    <xf numFmtId="2" fontId="0" fillId="0" borderId="19" xfId="0" applyNumberFormat="1" applyFont="1" applyBorder="1" applyAlignment="1">
      <alignment/>
    </xf>
    <xf numFmtId="49" fontId="18" fillId="42" borderId="19" xfId="0" applyNumberFormat="1" applyFont="1" applyFill="1" applyBorder="1" applyAlignment="1">
      <alignment vertical="center"/>
    </xf>
    <xf numFmtId="0" fontId="18" fillId="42" borderId="19" xfId="0" applyFont="1" applyFill="1" applyBorder="1" applyAlignment="1">
      <alignment vertical="center" wrapText="1"/>
    </xf>
    <xf numFmtId="0" fontId="18" fillId="42" borderId="19" xfId="0" applyFont="1" applyFill="1" applyBorder="1" applyAlignment="1">
      <alignment vertical="center"/>
    </xf>
    <xf numFmtId="2" fontId="18" fillId="42" borderId="19" xfId="0" applyNumberFormat="1" applyFont="1" applyFill="1" applyBorder="1" applyAlignment="1">
      <alignment vertical="center"/>
    </xf>
    <xf numFmtId="49" fontId="18" fillId="42" borderId="19" xfId="0" applyNumberFormat="1" applyFont="1" applyFill="1" applyBorder="1" applyAlignment="1">
      <alignment vertical="center" wrapText="1"/>
    </xf>
    <xf numFmtId="49" fontId="18" fillId="42" borderId="19" xfId="0" applyNumberFormat="1" applyFont="1" applyFill="1" applyBorder="1" applyAlignment="1">
      <alignment/>
    </xf>
    <xf numFmtId="0" fontId="18" fillId="42" borderId="19" xfId="0" applyFont="1" applyFill="1" applyBorder="1" applyAlignment="1">
      <alignment/>
    </xf>
    <xf numFmtId="2" fontId="18" fillId="42" borderId="19" xfId="0" applyNumberFormat="1" applyFont="1" applyFill="1" applyBorder="1" applyAlignment="1">
      <alignment/>
    </xf>
    <xf numFmtId="49" fontId="20" fillId="0" borderId="19" xfId="0" applyNumberFormat="1" applyFont="1" applyBorder="1" applyAlignment="1">
      <alignment/>
    </xf>
    <xf numFmtId="49" fontId="20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56" borderId="19" xfId="0" applyFont="1" applyFill="1" applyBorder="1" applyAlignment="1">
      <alignment/>
    </xf>
    <xf numFmtId="49" fontId="18" fillId="56" borderId="19" xfId="0" applyNumberFormat="1" applyFont="1" applyFill="1" applyBorder="1" applyAlignment="1">
      <alignment/>
    </xf>
    <xf numFmtId="49" fontId="20" fillId="56" borderId="19" xfId="0" applyNumberFormat="1" applyFont="1" applyFill="1" applyBorder="1" applyAlignment="1">
      <alignment/>
    </xf>
    <xf numFmtId="49" fontId="20" fillId="0" borderId="19" xfId="0" applyNumberFormat="1" applyFont="1" applyBorder="1" applyAlignment="1">
      <alignment vertical="top"/>
    </xf>
    <xf numFmtId="0" fontId="18" fillId="0" borderId="0" xfId="0" applyFont="1" applyAlignment="1">
      <alignment vertical="center"/>
    </xf>
    <xf numFmtId="49" fontId="20" fillId="0" borderId="20" xfId="0" applyNumberFormat="1" applyFont="1" applyBorder="1" applyAlignment="1">
      <alignment vertical="top" wrapText="1"/>
    </xf>
    <xf numFmtId="49" fontId="20" fillId="0" borderId="21" xfId="0" applyNumberFormat="1" applyFont="1" applyBorder="1" applyAlignment="1">
      <alignment/>
    </xf>
    <xf numFmtId="49" fontId="20" fillId="0" borderId="22" xfId="0" applyNumberFormat="1" applyFont="1" applyBorder="1" applyAlignment="1">
      <alignment/>
    </xf>
    <xf numFmtId="2" fontId="18" fillId="42" borderId="19" xfId="0" applyNumberFormat="1" applyFont="1" applyFill="1" applyBorder="1" applyAlignment="1">
      <alignment vertical="center" wrapText="1"/>
    </xf>
    <xf numFmtId="49" fontId="20" fillId="56" borderId="21" xfId="0" applyNumberFormat="1" applyFont="1" applyFill="1" applyBorder="1" applyAlignment="1">
      <alignment vertical="center"/>
    </xf>
    <xf numFmtId="0" fontId="20" fillId="56" borderId="19" xfId="0" applyFont="1" applyFill="1" applyBorder="1" applyAlignment="1">
      <alignment vertical="center" wrapText="1"/>
    </xf>
    <xf numFmtId="2" fontId="20" fillId="56" borderId="19" xfId="0" applyNumberFormat="1" applyFont="1" applyFill="1" applyBorder="1" applyAlignment="1">
      <alignment vertical="center" wrapText="1"/>
    </xf>
    <xf numFmtId="49" fontId="20" fillId="56" borderId="22" xfId="0" applyNumberFormat="1" applyFont="1" applyFill="1" applyBorder="1" applyAlignment="1">
      <alignment vertical="center"/>
    </xf>
    <xf numFmtId="0" fontId="21" fillId="42" borderId="19" xfId="0" applyFont="1" applyFill="1" applyBorder="1" applyAlignment="1">
      <alignment vertical="center"/>
    </xf>
    <xf numFmtId="49" fontId="18" fillId="56" borderId="19" xfId="0" applyNumberFormat="1" applyFont="1" applyFill="1" applyBorder="1" applyAlignment="1">
      <alignment vertical="center"/>
    </xf>
    <xf numFmtId="0" fontId="18" fillId="56" borderId="19" xfId="0" applyFont="1" applyFill="1" applyBorder="1" applyAlignment="1">
      <alignment vertical="center" wrapText="1"/>
    </xf>
    <xf numFmtId="0" fontId="18" fillId="56" borderId="19" xfId="0" applyFont="1" applyFill="1" applyBorder="1" applyAlignment="1">
      <alignment vertical="center"/>
    </xf>
    <xf numFmtId="2" fontId="18" fillId="56" borderId="19" xfId="0" applyNumberFormat="1" applyFont="1" applyFill="1" applyBorder="1" applyAlignment="1">
      <alignment vertical="center"/>
    </xf>
    <xf numFmtId="49" fontId="20" fillId="42" borderId="19" xfId="0" applyNumberFormat="1" applyFont="1" applyFill="1" applyBorder="1" applyAlignment="1">
      <alignment vertical="center"/>
    </xf>
    <xf numFmtId="0" fontId="20" fillId="42" borderId="19" xfId="0" applyFont="1" applyFill="1" applyBorder="1" applyAlignment="1">
      <alignment vertical="center" wrapText="1"/>
    </xf>
    <xf numFmtId="0" fontId="20" fillId="42" borderId="19" xfId="0" applyFont="1" applyFill="1" applyBorder="1" applyAlignment="1">
      <alignment/>
    </xf>
    <xf numFmtId="2" fontId="20" fillId="42" borderId="19" xfId="0" applyNumberFormat="1" applyFont="1" applyFill="1" applyBorder="1" applyAlignment="1">
      <alignment/>
    </xf>
    <xf numFmtId="49" fontId="18" fillId="56" borderId="19" xfId="0" applyNumberFormat="1" applyFont="1" applyFill="1" applyBorder="1" applyAlignment="1">
      <alignment horizontal="center"/>
    </xf>
    <xf numFmtId="0" fontId="18" fillId="56" borderId="19" xfId="0" applyFont="1" applyFill="1" applyBorder="1" applyAlignment="1">
      <alignment horizontal="left"/>
    </xf>
    <xf numFmtId="2" fontId="18" fillId="56" borderId="19" xfId="0" applyNumberFormat="1" applyFont="1" applyFill="1" applyBorder="1" applyAlignment="1">
      <alignment horizontal="right"/>
    </xf>
    <xf numFmtId="49" fontId="18" fillId="0" borderId="19" xfId="0" applyNumberFormat="1" applyFont="1" applyBorder="1" applyAlignment="1">
      <alignment horizontal="center"/>
    </xf>
    <xf numFmtId="0" fontId="18" fillId="56" borderId="19" xfId="0" applyFont="1" applyFill="1" applyBorder="1" applyAlignment="1">
      <alignment horizontal="right"/>
    </xf>
    <xf numFmtId="49" fontId="18" fillId="56" borderId="19" xfId="0" applyNumberFormat="1" applyFont="1" applyFill="1" applyBorder="1" applyAlignment="1">
      <alignment horizontal="left"/>
    </xf>
    <xf numFmtId="0" fontId="18" fillId="56" borderId="0" xfId="0" applyFont="1" applyFill="1" applyAlignment="1">
      <alignment/>
    </xf>
    <xf numFmtId="0" fontId="18" fillId="56" borderId="0" xfId="0" applyFont="1" applyFill="1" applyBorder="1" applyAlignment="1">
      <alignment horizontal="center"/>
    </xf>
    <xf numFmtId="0" fontId="18" fillId="56" borderId="23" xfId="0" applyFont="1" applyFill="1" applyBorder="1" applyAlignment="1">
      <alignment/>
    </xf>
    <xf numFmtId="2" fontId="18" fillId="56" borderId="24" xfId="0" applyNumberFormat="1" applyFont="1" applyFill="1" applyBorder="1" applyAlignment="1">
      <alignment/>
    </xf>
    <xf numFmtId="0" fontId="18" fillId="56" borderId="25" xfId="0" applyFont="1" applyFill="1" applyBorder="1" applyAlignment="1">
      <alignment/>
    </xf>
    <xf numFmtId="2" fontId="18" fillId="56" borderId="26" xfId="0" applyNumberFormat="1" applyFont="1" applyFill="1" applyBorder="1" applyAlignment="1">
      <alignment/>
    </xf>
    <xf numFmtId="2" fontId="18" fillId="57" borderId="19" xfId="0" applyNumberFormat="1" applyFont="1" applyFill="1" applyBorder="1" applyAlignment="1">
      <alignment/>
    </xf>
    <xf numFmtId="0" fontId="18" fillId="0" borderId="19" xfId="0" applyFont="1" applyBorder="1" applyAlignment="1">
      <alignment horizontal="right"/>
    </xf>
    <xf numFmtId="49" fontId="20" fillId="0" borderId="22" xfId="0" applyNumberFormat="1" applyFont="1" applyBorder="1" applyAlignment="1">
      <alignment vertical="top" wrapText="1"/>
    </xf>
    <xf numFmtId="0" fontId="20" fillId="55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wrapText="1"/>
    </xf>
    <xf numFmtId="0" fontId="20" fillId="0" borderId="19" xfId="0" applyFont="1" applyBorder="1" applyAlignment="1" applyProtection="1">
      <alignment wrapText="1"/>
      <protection locked="0"/>
    </xf>
    <xf numFmtId="0" fontId="18" fillId="42" borderId="19" xfId="0" applyNumberFormat="1" applyFont="1" applyFill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2" fontId="20" fillId="56" borderId="21" xfId="0" applyNumberFormat="1" applyFont="1" applyFill="1" applyBorder="1" applyAlignment="1">
      <alignment/>
    </xf>
    <xf numFmtId="2" fontId="20" fillId="0" borderId="21" xfId="0" applyNumberFormat="1" applyFont="1" applyBorder="1" applyAlignment="1">
      <alignment/>
    </xf>
    <xf numFmtId="49" fontId="18" fillId="42" borderId="20" xfId="0" applyNumberFormat="1" applyFont="1" applyFill="1" applyBorder="1" applyAlignment="1">
      <alignment/>
    </xf>
    <xf numFmtId="0" fontId="18" fillId="42" borderId="20" xfId="0" applyFont="1" applyFill="1" applyBorder="1" applyAlignment="1">
      <alignment/>
    </xf>
    <xf numFmtId="2" fontId="18" fillId="42" borderId="20" xfId="0" applyNumberFormat="1" applyFont="1" applyFill="1" applyBorder="1" applyAlignment="1">
      <alignment/>
    </xf>
    <xf numFmtId="49" fontId="18" fillId="42" borderId="27" xfId="0" applyNumberFormat="1" applyFont="1" applyFill="1" applyBorder="1" applyAlignment="1">
      <alignment/>
    </xf>
    <xf numFmtId="0" fontId="18" fillId="42" borderId="27" xfId="0" applyFont="1" applyFill="1" applyBorder="1" applyAlignment="1">
      <alignment/>
    </xf>
    <xf numFmtId="2" fontId="18" fillId="42" borderId="27" xfId="0" applyNumberFormat="1" applyFont="1" applyFill="1" applyBorder="1" applyAlignment="1">
      <alignment/>
    </xf>
    <xf numFmtId="49" fontId="20" fillId="0" borderId="27" xfId="0" applyNumberFormat="1" applyFont="1" applyBorder="1" applyAlignment="1">
      <alignment/>
    </xf>
    <xf numFmtId="0" fontId="20" fillId="0" borderId="27" xfId="0" applyFont="1" applyBorder="1" applyAlignment="1">
      <alignment/>
    </xf>
    <xf numFmtId="2" fontId="20" fillId="0" borderId="27" xfId="0" applyNumberFormat="1" applyFont="1" applyBorder="1" applyAlignment="1">
      <alignment/>
    </xf>
    <xf numFmtId="4" fontId="18" fillId="56" borderId="19" xfId="0" applyNumberFormat="1" applyFont="1" applyFill="1" applyBorder="1" applyAlignment="1">
      <alignment/>
    </xf>
    <xf numFmtId="4" fontId="18" fillId="0" borderId="19" xfId="0" applyNumberFormat="1" applyFont="1" applyBorder="1" applyAlignment="1">
      <alignment/>
    </xf>
    <xf numFmtId="4" fontId="18" fillId="55" borderId="19" xfId="0" applyNumberFormat="1" applyFont="1" applyFill="1" applyBorder="1" applyAlignment="1">
      <alignment/>
    </xf>
    <xf numFmtId="0" fontId="18" fillId="38" borderId="19" xfId="0" applyFont="1" applyFill="1" applyBorder="1" applyAlignment="1">
      <alignment/>
    </xf>
    <xf numFmtId="49" fontId="18" fillId="55" borderId="19" xfId="0" applyNumberFormat="1" applyFont="1" applyFill="1" applyBorder="1" applyAlignment="1">
      <alignment/>
    </xf>
    <xf numFmtId="49" fontId="18" fillId="38" borderId="19" xfId="0" applyNumberFormat="1" applyFont="1" applyFill="1" applyBorder="1" applyAlignment="1">
      <alignment/>
    </xf>
    <xf numFmtId="49" fontId="20" fillId="0" borderId="19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49" fontId="20" fillId="0" borderId="21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/>
    </xf>
    <xf numFmtId="49" fontId="20" fillId="0" borderId="19" xfId="0" applyNumberFormat="1" applyFont="1" applyBorder="1" applyAlignment="1">
      <alignment vertical="top"/>
    </xf>
    <xf numFmtId="49" fontId="20" fillId="56" borderId="19" xfId="0" applyNumberFormat="1" applyFont="1" applyFill="1" applyBorder="1" applyAlignment="1">
      <alignment vertical="top"/>
    </xf>
    <xf numFmtId="49" fontId="20" fillId="56" borderId="21" xfId="0" applyNumberFormat="1" applyFont="1" applyFill="1" applyBorder="1" applyAlignment="1">
      <alignment vertical="top"/>
    </xf>
    <xf numFmtId="0" fontId="18" fillId="56" borderId="0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="96" zoomScaleNormal="96" zoomScalePageLayoutView="0" workbookViewId="0" topLeftCell="A58">
      <selection activeCell="B2" sqref="B2"/>
    </sheetView>
  </sheetViews>
  <sheetFormatPr defaultColWidth="9.140625" defaultRowHeight="19.5" customHeight="1"/>
  <cols>
    <col min="1" max="1" width="9.140625" style="1" customWidth="1"/>
    <col min="2" max="2" width="35.7109375" style="1" customWidth="1"/>
    <col min="3" max="3" width="9.140625" style="1" customWidth="1"/>
    <col min="4" max="5" width="12.28125" style="2" customWidth="1"/>
    <col min="6" max="9" width="12.28125" style="1" customWidth="1"/>
    <col min="10" max="16384" width="9.140625" style="1" customWidth="1"/>
  </cols>
  <sheetData>
    <row r="1" ht="19.5" customHeight="1">
      <c r="B1" s="1" t="s">
        <v>191</v>
      </c>
    </row>
    <row r="3" ht="19.5" customHeight="1">
      <c r="A3" s="1" t="s">
        <v>137</v>
      </c>
    </row>
    <row r="5" spans="1:9" ht="19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136</v>
      </c>
      <c r="F5" s="4" t="s">
        <v>4</v>
      </c>
      <c r="G5" s="5" t="s">
        <v>5</v>
      </c>
      <c r="H5" s="5" t="s">
        <v>6</v>
      </c>
      <c r="I5" s="5" t="s">
        <v>138</v>
      </c>
    </row>
    <row r="6" spans="1:9" ht="39.75" customHeight="1">
      <c r="A6" s="6">
        <v>111003</v>
      </c>
      <c r="B6" s="7" t="s">
        <v>7</v>
      </c>
      <c r="C6" s="8">
        <v>41</v>
      </c>
      <c r="D6" s="9">
        <v>167498.71</v>
      </c>
      <c r="E6" s="9">
        <v>173477.93</v>
      </c>
      <c r="F6" s="9">
        <v>200952.83</v>
      </c>
      <c r="G6" s="9">
        <v>212289.44</v>
      </c>
      <c r="H6" s="9">
        <v>212289.44</v>
      </c>
      <c r="I6" s="9">
        <v>212289.44</v>
      </c>
    </row>
    <row r="7" spans="1:9" ht="19.5" customHeight="1">
      <c r="A7" s="10">
        <v>121001</v>
      </c>
      <c r="B7" s="10" t="s">
        <v>8</v>
      </c>
      <c r="C7" s="10">
        <v>41</v>
      </c>
      <c r="D7" s="11">
        <v>44009.55</v>
      </c>
      <c r="E7" s="11">
        <v>42267.57</v>
      </c>
      <c r="F7" s="11">
        <v>49593.93</v>
      </c>
      <c r="G7" s="11">
        <v>41600</v>
      </c>
      <c r="H7" s="11">
        <v>41600</v>
      </c>
      <c r="I7" s="11">
        <v>41600</v>
      </c>
    </row>
    <row r="8" spans="1:9" ht="19.5" customHeight="1">
      <c r="A8" s="10">
        <v>121002</v>
      </c>
      <c r="B8" s="10" t="s">
        <v>9</v>
      </c>
      <c r="C8" s="10">
        <v>41</v>
      </c>
      <c r="D8" s="11">
        <v>7122.21</v>
      </c>
      <c r="E8" s="11">
        <v>9396.93</v>
      </c>
      <c r="F8" s="11">
        <v>7800</v>
      </c>
      <c r="G8" s="11">
        <v>9500</v>
      </c>
      <c r="H8" s="11">
        <v>9500</v>
      </c>
      <c r="I8" s="11">
        <v>9500</v>
      </c>
    </row>
    <row r="9" spans="1:9" ht="19.5" customHeight="1">
      <c r="A9" s="10">
        <v>121003</v>
      </c>
      <c r="B9" s="10" t="s">
        <v>10</v>
      </c>
      <c r="C9" s="10">
        <v>41</v>
      </c>
      <c r="D9" s="11">
        <v>35.46</v>
      </c>
      <c r="E9" s="11">
        <v>40.81</v>
      </c>
      <c r="F9" s="11">
        <v>35</v>
      </c>
      <c r="G9" s="11">
        <v>30</v>
      </c>
      <c r="H9" s="11">
        <v>30</v>
      </c>
      <c r="I9" s="11">
        <v>30</v>
      </c>
    </row>
    <row r="10" spans="1:9" ht="19.5" customHeight="1">
      <c r="A10" s="10">
        <v>133001</v>
      </c>
      <c r="B10" s="10" t="s">
        <v>11</v>
      </c>
      <c r="C10" s="10">
        <v>41</v>
      </c>
      <c r="D10" s="11">
        <v>656.72</v>
      </c>
      <c r="E10" s="11">
        <v>618.48</v>
      </c>
      <c r="F10" s="11">
        <v>1000</v>
      </c>
      <c r="G10" s="11">
        <v>600</v>
      </c>
      <c r="H10" s="11">
        <v>600</v>
      </c>
      <c r="I10" s="11">
        <v>600</v>
      </c>
    </row>
    <row r="11" spans="1:9" ht="19.5" customHeight="1">
      <c r="A11" s="10">
        <v>133003</v>
      </c>
      <c r="B11" s="10" t="s">
        <v>12</v>
      </c>
      <c r="C11" s="10">
        <v>41</v>
      </c>
      <c r="D11" s="11"/>
      <c r="E11" s="11">
        <v>40</v>
      </c>
      <c r="F11" s="11"/>
      <c r="G11" s="11"/>
      <c r="H11" s="11"/>
      <c r="I11" s="11"/>
    </row>
    <row r="12" spans="1:9" ht="19.5" customHeight="1">
      <c r="A12" s="10">
        <v>133006</v>
      </c>
      <c r="B12" s="10" t="s">
        <v>157</v>
      </c>
      <c r="C12" s="10">
        <v>41</v>
      </c>
      <c r="D12" s="11"/>
      <c r="E12" s="11"/>
      <c r="F12" s="11"/>
      <c r="G12" s="11">
        <v>400</v>
      </c>
      <c r="H12" s="11">
        <v>400</v>
      </c>
      <c r="I12" s="11">
        <v>400</v>
      </c>
    </row>
    <row r="13" spans="1:9" ht="19.5" customHeight="1">
      <c r="A13" s="10">
        <v>133012</v>
      </c>
      <c r="B13" s="10" t="s">
        <v>13</v>
      </c>
      <c r="C13" s="10">
        <v>41</v>
      </c>
      <c r="D13" s="11">
        <v>476.44</v>
      </c>
      <c r="E13" s="11">
        <v>339.6</v>
      </c>
      <c r="F13" s="11">
        <v>480</v>
      </c>
      <c r="G13" s="11">
        <v>400</v>
      </c>
      <c r="H13" s="11">
        <v>400</v>
      </c>
      <c r="I13" s="11">
        <v>400</v>
      </c>
    </row>
    <row r="14" spans="1:9" ht="39.75" customHeight="1">
      <c r="A14" s="8">
        <v>133013</v>
      </c>
      <c r="B14" s="7" t="s">
        <v>14</v>
      </c>
      <c r="C14" s="8">
        <v>41</v>
      </c>
      <c r="D14" s="9">
        <v>12315.59</v>
      </c>
      <c r="E14" s="9">
        <v>12188.49</v>
      </c>
      <c r="F14" s="9">
        <v>18600</v>
      </c>
      <c r="G14" s="9">
        <v>13000</v>
      </c>
      <c r="H14" s="9">
        <v>13000</v>
      </c>
      <c r="I14" s="9">
        <v>13000</v>
      </c>
    </row>
    <row r="15" spans="1:9" ht="19.5" customHeight="1">
      <c r="A15" s="10">
        <v>212002</v>
      </c>
      <c r="B15" s="10" t="s">
        <v>15</v>
      </c>
      <c r="C15" s="10">
        <v>41</v>
      </c>
      <c r="D15" s="11">
        <v>740</v>
      </c>
      <c r="E15" s="11">
        <v>99.58</v>
      </c>
      <c r="F15" s="11">
        <v>6000</v>
      </c>
      <c r="G15" s="11">
        <v>2400</v>
      </c>
      <c r="H15" s="11">
        <v>2400</v>
      </c>
      <c r="I15" s="11">
        <v>2400</v>
      </c>
    </row>
    <row r="16" spans="1:9" ht="19.5" customHeight="1">
      <c r="A16" s="10">
        <v>212003</v>
      </c>
      <c r="B16" s="10" t="s">
        <v>16</v>
      </c>
      <c r="C16" s="10">
        <v>41</v>
      </c>
      <c r="D16" s="11">
        <v>18946.25</v>
      </c>
      <c r="E16" s="11">
        <v>18327.02</v>
      </c>
      <c r="F16" s="11">
        <v>17500</v>
      </c>
      <c r="G16" s="11">
        <v>16600</v>
      </c>
      <c r="H16" s="11">
        <v>16600</v>
      </c>
      <c r="I16" s="11">
        <v>16600</v>
      </c>
    </row>
    <row r="17" spans="1:9" ht="19.5" customHeight="1">
      <c r="A17" s="10">
        <v>221004</v>
      </c>
      <c r="B17" s="10" t="s">
        <v>17</v>
      </c>
      <c r="C17" s="10">
        <v>41</v>
      </c>
      <c r="D17" s="11">
        <v>4017</v>
      </c>
      <c r="E17" s="11">
        <v>2223.5</v>
      </c>
      <c r="F17" s="11">
        <v>4400</v>
      </c>
      <c r="G17" s="11">
        <v>3000</v>
      </c>
      <c r="H17" s="11">
        <v>3000</v>
      </c>
      <c r="I17" s="11">
        <v>3000</v>
      </c>
    </row>
    <row r="18" spans="1:9" ht="19.5" customHeight="1">
      <c r="A18" s="10">
        <v>222003</v>
      </c>
      <c r="B18" s="10" t="s">
        <v>18</v>
      </c>
      <c r="C18" s="10">
        <v>41</v>
      </c>
      <c r="D18" s="11">
        <v>20</v>
      </c>
      <c r="E18" s="11">
        <v>111.16</v>
      </c>
      <c r="F18" s="11">
        <v>1109.51</v>
      </c>
      <c r="G18" s="11"/>
      <c r="H18" s="11"/>
      <c r="I18" s="11"/>
    </row>
    <row r="19" spans="1:9" ht="39.75" customHeight="1">
      <c r="A19" s="8">
        <v>223001</v>
      </c>
      <c r="B19" s="7" t="s">
        <v>19</v>
      </c>
      <c r="C19" s="8">
        <v>41</v>
      </c>
      <c r="D19" s="9">
        <v>5143.77</v>
      </c>
      <c r="E19" s="9">
        <v>3196.75</v>
      </c>
      <c r="F19" s="9">
        <v>3010</v>
      </c>
      <c r="G19" s="9">
        <f>G20+G21+G22+G23+G24</f>
        <v>3400</v>
      </c>
      <c r="H19" s="9">
        <f>H20+H21+H22+H23+H24</f>
        <v>3400</v>
      </c>
      <c r="I19" s="9">
        <f>I20+I21+I22+I23+I24</f>
        <v>3400</v>
      </c>
    </row>
    <row r="20" spans="1:9" ht="19.5" customHeight="1">
      <c r="A20" s="12" t="s">
        <v>20</v>
      </c>
      <c r="B20" s="13" t="s">
        <v>21</v>
      </c>
      <c r="C20" s="10"/>
      <c r="D20" s="14"/>
      <c r="E20" s="14"/>
      <c r="F20" s="14"/>
      <c r="G20" s="14">
        <v>1900</v>
      </c>
      <c r="H20" s="14">
        <v>1900</v>
      </c>
      <c r="I20" s="14">
        <v>1900</v>
      </c>
    </row>
    <row r="21" spans="1:9" ht="19.5" customHeight="1">
      <c r="A21" s="10"/>
      <c r="B21" s="13" t="s">
        <v>22</v>
      </c>
      <c r="C21" s="10"/>
      <c r="D21" s="14"/>
      <c r="E21" s="14"/>
      <c r="F21" s="14"/>
      <c r="G21" s="14">
        <v>400</v>
      </c>
      <c r="H21" s="14">
        <v>400</v>
      </c>
      <c r="I21" s="14">
        <v>400</v>
      </c>
    </row>
    <row r="22" spans="1:9" ht="19.5" customHeight="1">
      <c r="A22" s="10"/>
      <c r="B22" s="13" t="s">
        <v>154</v>
      </c>
      <c r="C22" s="10"/>
      <c r="D22" s="14"/>
      <c r="E22" s="14"/>
      <c r="F22" s="14"/>
      <c r="G22" s="14">
        <v>100</v>
      </c>
      <c r="H22" s="14">
        <v>100</v>
      </c>
      <c r="I22" s="14">
        <v>100</v>
      </c>
    </row>
    <row r="23" spans="1:9" ht="19.5" customHeight="1">
      <c r="A23" s="10"/>
      <c r="B23" s="13" t="s">
        <v>23</v>
      </c>
      <c r="C23" s="10"/>
      <c r="D23" s="14"/>
      <c r="E23" s="14"/>
      <c r="F23" s="14"/>
      <c r="G23" s="14">
        <v>200</v>
      </c>
      <c r="H23" s="14">
        <v>200</v>
      </c>
      <c r="I23" s="14">
        <v>200</v>
      </c>
    </row>
    <row r="24" spans="1:9" ht="19.5" customHeight="1">
      <c r="A24" s="10"/>
      <c r="B24" s="13" t="s">
        <v>155</v>
      </c>
      <c r="C24" s="10"/>
      <c r="D24" s="14"/>
      <c r="E24" s="14"/>
      <c r="F24" s="14"/>
      <c r="G24" s="14">
        <v>800</v>
      </c>
      <c r="H24" s="14">
        <v>800</v>
      </c>
      <c r="I24" s="14">
        <v>800</v>
      </c>
    </row>
    <row r="25" spans="1:9" ht="19.5" customHeight="1">
      <c r="A25" s="10">
        <v>223002</v>
      </c>
      <c r="B25" s="10" t="s">
        <v>24</v>
      </c>
      <c r="C25" s="10">
        <v>41</v>
      </c>
      <c r="D25" s="11">
        <v>358.94</v>
      </c>
      <c r="E25" s="11">
        <v>247.68</v>
      </c>
      <c r="F25" s="11">
        <v>400</v>
      </c>
      <c r="G25" s="11">
        <v>150</v>
      </c>
      <c r="H25" s="11">
        <v>150</v>
      </c>
      <c r="I25" s="11">
        <v>150</v>
      </c>
    </row>
    <row r="26" spans="1:9" ht="19.5" customHeight="1">
      <c r="A26" s="10">
        <v>223004</v>
      </c>
      <c r="B26" s="10" t="s">
        <v>25</v>
      </c>
      <c r="C26" s="10">
        <v>41</v>
      </c>
      <c r="D26" s="11">
        <v>21340</v>
      </c>
      <c r="E26" s="11">
        <v>7532</v>
      </c>
      <c r="F26" s="11"/>
      <c r="G26" s="11"/>
      <c r="H26" s="11"/>
      <c r="I26" s="11"/>
    </row>
    <row r="27" spans="1:9" ht="19.5" customHeight="1">
      <c r="A27" s="10">
        <v>243</v>
      </c>
      <c r="B27" s="10" t="s">
        <v>26</v>
      </c>
      <c r="C27" s="10">
        <v>41</v>
      </c>
      <c r="D27" s="11">
        <v>3.01</v>
      </c>
      <c r="E27" s="11">
        <v>3.16</v>
      </c>
      <c r="F27" s="11">
        <v>1</v>
      </c>
      <c r="G27" s="11">
        <v>2</v>
      </c>
      <c r="H27" s="11">
        <v>2</v>
      </c>
      <c r="I27" s="11">
        <v>2</v>
      </c>
    </row>
    <row r="28" spans="1:9" ht="19.5" customHeight="1">
      <c r="A28" s="10">
        <v>245</v>
      </c>
      <c r="B28" s="10" t="s">
        <v>27</v>
      </c>
      <c r="C28" s="10">
        <v>41</v>
      </c>
      <c r="D28" s="11">
        <v>559.8</v>
      </c>
      <c r="E28" s="11">
        <v>433.14</v>
      </c>
      <c r="F28" s="11">
        <v>983</v>
      </c>
      <c r="G28" s="11">
        <v>0</v>
      </c>
      <c r="H28" s="11">
        <v>0</v>
      </c>
      <c r="I28" s="11">
        <v>0</v>
      </c>
    </row>
    <row r="29" spans="1:9" ht="19.5" customHeight="1">
      <c r="A29" s="10">
        <v>246</v>
      </c>
      <c r="B29" s="10" t="s">
        <v>28</v>
      </c>
      <c r="C29" s="10">
        <v>41</v>
      </c>
      <c r="D29" s="11">
        <v>876.25</v>
      </c>
      <c r="E29" s="11">
        <v>1304.53</v>
      </c>
      <c r="F29" s="11">
        <v>102</v>
      </c>
      <c r="G29" s="11">
        <v>100</v>
      </c>
      <c r="H29" s="11">
        <v>100</v>
      </c>
      <c r="I29" s="11">
        <v>100</v>
      </c>
    </row>
    <row r="30" spans="1:9" ht="19.5" customHeight="1">
      <c r="A30" s="10">
        <v>292006</v>
      </c>
      <c r="B30" s="10" t="s">
        <v>29</v>
      </c>
      <c r="C30" s="10">
        <v>41</v>
      </c>
      <c r="D30" s="11">
        <v>1376.22</v>
      </c>
      <c r="E30" s="11">
        <v>4677.15</v>
      </c>
      <c r="F30" s="11">
        <v>409.16</v>
      </c>
      <c r="G30" s="11"/>
      <c r="H30" s="11"/>
      <c r="I30" s="11"/>
    </row>
    <row r="31" spans="1:9" ht="19.5" customHeight="1">
      <c r="A31" s="10">
        <v>292008</v>
      </c>
      <c r="B31" s="10" t="s">
        <v>30</v>
      </c>
      <c r="C31" s="10">
        <v>41</v>
      </c>
      <c r="D31" s="11">
        <v>800</v>
      </c>
      <c r="E31" s="11"/>
      <c r="F31" s="11">
        <v>1600</v>
      </c>
      <c r="G31" s="11">
        <v>30</v>
      </c>
      <c r="H31" s="11">
        <v>30</v>
      </c>
      <c r="I31" s="11">
        <v>30</v>
      </c>
    </row>
    <row r="32" spans="1:9" ht="19.5" customHeight="1">
      <c r="A32" s="10">
        <v>292009</v>
      </c>
      <c r="B32" s="10" t="s">
        <v>31</v>
      </c>
      <c r="C32" s="10">
        <v>41</v>
      </c>
      <c r="D32" s="11">
        <v>10.56</v>
      </c>
      <c r="E32" s="11">
        <v>1619.88</v>
      </c>
      <c r="F32" s="11"/>
      <c r="G32" s="11"/>
      <c r="H32" s="11"/>
      <c r="I32" s="11"/>
    </row>
    <row r="33" spans="1:9" ht="19.5" customHeight="1">
      <c r="A33" s="10">
        <v>292017</v>
      </c>
      <c r="B33" s="10" t="s">
        <v>32</v>
      </c>
      <c r="C33" s="10">
        <v>41</v>
      </c>
      <c r="D33" s="11">
        <v>389.96</v>
      </c>
      <c r="E33" s="11">
        <v>261.87</v>
      </c>
      <c r="F33" s="11"/>
      <c r="G33" s="11"/>
      <c r="H33" s="11"/>
      <c r="I33" s="11"/>
    </row>
    <row r="34" spans="1:9" ht="19.5" customHeight="1">
      <c r="A34" s="10">
        <v>292019</v>
      </c>
      <c r="B34" s="10" t="s">
        <v>142</v>
      </c>
      <c r="C34" s="10">
        <v>41</v>
      </c>
      <c r="D34" s="11"/>
      <c r="E34" s="11">
        <v>141.64</v>
      </c>
      <c r="F34" s="11"/>
      <c r="G34" s="11"/>
      <c r="H34" s="11"/>
      <c r="I34" s="11"/>
    </row>
    <row r="35" spans="1:9" ht="19.5" customHeight="1">
      <c r="A35" s="10">
        <v>292027</v>
      </c>
      <c r="B35" s="10" t="s">
        <v>33</v>
      </c>
      <c r="C35" s="10">
        <v>41</v>
      </c>
      <c r="D35" s="11"/>
      <c r="E35" s="11">
        <v>79.5</v>
      </c>
      <c r="F35" s="11"/>
      <c r="G35" s="11"/>
      <c r="H35" s="11"/>
      <c r="I35" s="11"/>
    </row>
    <row r="36" spans="1:9" ht="19.5" customHeight="1">
      <c r="A36" s="10">
        <v>311</v>
      </c>
      <c r="B36" s="10" t="s">
        <v>144</v>
      </c>
      <c r="C36" s="94" t="s">
        <v>145</v>
      </c>
      <c r="D36" s="11"/>
      <c r="E36" s="11" t="s">
        <v>80</v>
      </c>
      <c r="F36" s="11">
        <v>2500</v>
      </c>
      <c r="G36" s="11"/>
      <c r="H36" s="11"/>
      <c r="I36" s="11"/>
    </row>
    <row r="37" spans="1:9" ht="19.5" customHeight="1">
      <c r="A37" s="10">
        <v>311</v>
      </c>
      <c r="B37" s="10" t="s">
        <v>143</v>
      </c>
      <c r="C37" s="10">
        <v>72</v>
      </c>
      <c r="D37" s="11">
        <v>200.38</v>
      </c>
      <c r="E37" s="11">
        <v>1232</v>
      </c>
      <c r="F37" s="11"/>
      <c r="G37" s="11"/>
      <c r="H37" s="11"/>
      <c r="I37" s="11"/>
    </row>
    <row r="38" spans="1:9" ht="39.75" customHeight="1">
      <c r="A38" s="10">
        <v>312012</v>
      </c>
      <c r="B38" s="7" t="s">
        <v>34</v>
      </c>
      <c r="C38" s="10">
        <v>111</v>
      </c>
      <c r="D38" s="15">
        <v>29150</v>
      </c>
      <c r="E38" s="15">
        <v>24713</v>
      </c>
      <c r="F38" s="11">
        <v>20084</v>
      </c>
      <c r="G38" s="11">
        <v>20000</v>
      </c>
      <c r="H38" s="11">
        <v>20000</v>
      </c>
      <c r="I38" s="11">
        <v>20000</v>
      </c>
    </row>
    <row r="39" spans="1:9" ht="39.75" customHeight="1">
      <c r="A39" s="16">
        <v>312001</v>
      </c>
      <c r="B39" s="17" t="s">
        <v>35</v>
      </c>
      <c r="C39" s="18">
        <v>111</v>
      </c>
      <c r="D39" s="15">
        <v>5519.1</v>
      </c>
      <c r="E39" s="15"/>
      <c r="F39" s="11"/>
      <c r="G39" s="11"/>
      <c r="H39" s="11"/>
      <c r="I39" s="11"/>
    </row>
    <row r="40" spans="1:9" ht="19.5" customHeight="1">
      <c r="A40" s="10">
        <v>312001</v>
      </c>
      <c r="B40" s="10" t="s">
        <v>36</v>
      </c>
      <c r="C40" s="10">
        <v>111</v>
      </c>
      <c r="D40" s="15">
        <v>2387</v>
      </c>
      <c r="E40" s="15">
        <v>1682</v>
      </c>
      <c r="F40" s="11">
        <v>1500</v>
      </c>
      <c r="G40" s="11">
        <v>1500</v>
      </c>
      <c r="H40" s="11">
        <v>1500</v>
      </c>
      <c r="I40" s="11">
        <v>1500</v>
      </c>
    </row>
    <row r="41" spans="1:9" ht="19.5" customHeight="1">
      <c r="A41" s="10">
        <v>312001</v>
      </c>
      <c r="B41" s="10" t="s">
        <v>37</v>
      </c>
      <c r="C41" s="10">
        <v>111</v>
      </c>
      <c r="D41" s="15">
        <v>159</v>
      </c>
      <c r="E41" s="15">
        <v>4255.89</v>
      </c>
      <c r="F41" s="15">
        <v>2150</v>
      </c>
      <c r="G41" s="11">
        <v>6935.76</v>
      </c>
      <c r="H41" s="11">
        <v>6935.76</v>
      </c>
      <c r="I41" s="11">
        <v>6935.76</v>
      </c>
    </row>
    <row r="42" spans="1:9" ht="19.5" customHeight="1">
      <c r="A42" s="10">
        <v>312001</v>
      </c>
      <c r="B42" s="10" t="s">
        <v>37</v>
      </c>
      <c r="C42" s="94" t="s">
        <v>146</v>
      </c>
      <c r="D42" s="15"/>
      <c r="E42" s="15"/>
      <c r="F42" s="15">
        <v>787.02</v>
      </c>
      <c r="G42" s="11"/>
      <c r="H42" s="11"/>
      <c r="I42" s="11"/>
    </row>
    <row r="43" spans="1:9" ht="19.5" customHeight="1">
      <c r="A43" s="10">
        <v>312001</v>
      </c>
      <c r="B43" s="10" t="s">
        <v>37</v>
      </c>
      <c r="C43" s="94" t="s">
        <v>147</v>
      </c>
      <c r="D43" s="15"/>
      <c r="E43" s="15"/>
      <c r="F43" s="15">
        <v>4459.77</v>
      </c>
      <c r="G43" s="11"/>
      <c r="H43" s="11"/>
      <c r="I43" s="11"/>
    </row>
    <row r="44" spans="1:9" ht="19.5" customHeight="1">
      <c r="A44" s="10">
        <v>312001</v>
      </c>
      <c r="B44" s="10" t="s">
        <v>38</v>
      </c>
      <c r="C44" s="10">
        <v>111</v>
      </c>
      <c r="D44" s="15">
        <v>900.89</v>
      </c>
      <c r="E44" s="15">
        <v>2667.97</v>
      </c>
      <c r="F44" s="15">
        <v>640</v>
      </c>
      <c r="G44" s="11"/>
      <c r="H44" s="11"/>
      <c r="I44" s="11"/>
    </row>
    <row r="45" spans="1:9" ht="19.5" customHeight="1">
      <c r="A45" s="10">
        <v>312008</v>
      </c>
      <c r="B45" s="10" t="s">
        <v>39</v>
      </c>
      <c r="C45" s="10">
        <v>111</v>
      </c>
      <c r="D45" s="15">
        <v>2120</v>
      </c>
      <c r="E45" s="15">
        <v>200</v>
      </c>
      <c r="F45" s="15">
        <v>900</v>
      </c>
      <c r="G45" s="11"/>
      <c r="H45" s="11"/>
      <c r="I45" s="11"/>
    </row>
    <row r="46" spans="1:9" ht="19.5" customHeight="1">
      <c r="A46" s="10">
        <v>312001</v>
      </c>
      <c r="B46" s="10" t="s">
        <v>40</v>
      </c>
      <c r="C46" s="10">
        <v>111</v>
      </c>
      <c r="D46" s="15">
        <v>500</v>
      </c>
      <c r="E46" s="15">
        <v>600</v>
      </c>
      <c r="F46" s="15"/>
      <c r="G46" s="11"/>
      <c r="H46" s="11"/>
      <c r="I46" s="11"/>
    </row>
    <row r="47" spans="1:9" ht="19.5" customHeight="1">
      <c r="A47" s="10">
        <v>312012</v>
      </c>
      <c r="B47" s="20" t="s">
        <v>41</v>
      </c>
      <c r="C47" s="10">
        <v>111</v>
      </c>
      <c r="D47" s="15">
        <v>1807.1</v>
      </c>
      <c r="E47" s="15">
        <v>1832.87</v>
      </c>
      <c r="F47" s="15">
        <v>1864.69</v>
      </c>
      <c r="G47" s="11">
        <v>1870</v>
      </c>
      <c r="H47" s="11">
        <v>1870</v>
      </c>
      <c r="I47" s="11">
        <v>1870</v>
      </c>
    </row>
    <row r="48" spans="1:9" ht="39.75" customHeight="1">
      <c r="A48" s="10">
        <v>312012</v>
      </c>
      <c r="B48" s="21" t="s">
        <v>42</v>
      </c>
      <c r="C48" s="10">
        <v>111</v>
      </c>
      <c r="D48" s="15">
        <v>317.46</v>
      </c>
      <c r="E48" s="15">
        <v>314.82</v>
      </c>
      <c r="F48" s="15">
        <v>334.72</v>
      </c>
      <c r="G48" s="11">
        <v>335</v>
      </c>
      <c r="H48" s="11">
        <v>335</v>
      </c>
      <c r="I48" s="11">
        <v>335</v>
      </c>
    </row>
    <row r="49" spans="1:9" ht="39.75" customHeight="1">
      <c r="A49" s="10">
        <v>312012</v>
      </c>
      <c r="B49" s="21" t="s">
        <v>43</v>
      </c>
      <c r="C49" s="10">
        <v>111</v>
      </c>
      <c r="D49" s="15">
        <v>894.66</v>
      </c>
      <c r="E49" s="15">
        <v>887.22</v>
      </c>
      <c r="F49" s="15">
        <v>915.12</v>
      </c>
      <c r="G49" s="11">
        <v>915</v>
      </c>
      <c r="H49" s="11">
        <v>915</v>
      </c>
      <c r="I49" s="11">
        <v>915</v>
      </c>
    </row>
    <row r="50" spans="1:9" ht="39.75" customHeight="1">
      <c r="A50" s="10">
        <v>312012</v>
      </c>
      <c r="B50" s="21" t="s">
        <v>44</v>
      </c>
      <c r="C50" s="10">
        <v>111</v>
      </c>
      <c r="D50" s="15">
        <v>52.15</v>
      </c>
      <c r="E50" s="15">
        <v>41.21</v>
      </c>
      <c r="F50" s="15">
        <v>42.51</v>
      </c>
      <c r="G50" s="11">
        <v>43</v>
      </c>
      <c r="H50" s="11">
        <v>43</v>
      </c>
      <c r="I50" s="11">
        <v>43</v>
      </c>
    </row>
    <row r="51" spans="1:9" ht="39.75" customHeight="1">
      <c r="A51" s="10">
        <v>312012</v>
      </c>
      <c r="B51" s="21" t="s">
        <v>45</v>
      </c>
      <c r="C51" s="10">
        <v>111</v>
      </c>
      <c r="D51" s="15">
        <v>100.94</v>
      </c>
      <c r="E51" s="15">
        <v>89.41</v>
      </c>
      <c r="F51" s="15">
        <v>100</v>
      </c>
      <c r="G51" s="11">
        <v>100</v>
      </c>
      <c r="H51" s="11">
        <v>100</v>
      </c>
      <c r="I51" s="11">
        <v>100</v>
      </c>
    </row>
    <row r="52" spans="1:9" ht="39.75" customHeight="1">
      <c r="A52" s="10">
        <v>312001</v>
      </c>
      <c r="B52" s="21" t="s">
        <v>46</v>
      </c>
      <c r="C52" s="10">
        <v>111</v>
      </c>
      <c r="D52" s="15">
        <v>63.18</v>
      </c>
      <c r="E52" s="15">
        <v>303.08</v>
      </c>
      <c r="F52" s="15">
        <v>600</v>
      </c>
      <c r="G52" s="11">
        <v>600</v>
      </c>
      <c r="H52" s="11">
        <v>600</v>
      </c>
      <c r="I52" s="11">
        <v>600</v>
      </c>
    </row>
    <row r="53" spans="1:9" ht="39.75" customHeight="1">
      <c r="A53" s="10">
        <v>312001</v>
      </c>
      <c r="B53" s="21" t="s">
        <v>47</v>
      </c>
      <c r="C53" s="10">
        <v>111</v>
      </c>
      <c r="D53" s="15">
        <v>99.6</v>
      </c>
      <c r="E53" s="15">
        <v>116.2</v>
      </c>
      <c r="F53" s="15">
        <v>166</v>
      </c>
      <c r="G53" s="11">
        <v>100</v>
      </c>
      <c r="H53" s="11">
        <v>100</v>
      </c>
      <c r="I53" s="11">
        <v>100</v>
      </c>
    </row>
    <row r="54" spans="1:9" ht="19.5" customHeight="1">
      <c r="A54" s="116" t="s">
        <v>48</v>
      </c>
      <c r="B54" s="116"/>
      <c r="C54" s="116"/>
      <c r="D54" s="93">
        <f>D6+D7+D8+D9+D10+D13+D14+D15+D16+D17+D18+D19+D25+D26+D27+D28+D29+D30+D31+D32+D33+D37+D38+D39+D40+D41+D44+D45+D46+D47+D48+D49+D50+D51+D52+D53</f>
        <v>330967.89999999997</v>
      </c>
      <c r="E54" s="93">
        <f>SUM(E6:E53)</f>
        <v>317564.04</v>
      </c>
      <c r="F54" s="22">
        <f>SUM(F6:F53)</f>
        <v>351020.26</v>
      </c>
      <c r="G54" s="22">
        <f>G6+G7+G8+G9+G10++G11+G12+G13+G14+G15+G16+G17+G19+G25+G27+G28+G29+G31+G38+G40+G41+G47+G48+G49+G50+G51+G52+G53</f>
        <v>335900.2</v>
      </c>
      <c r="H54" s="22">
        <f>H6+H7+H8+H9+H10+H11+H12+H13+H14+H15+H16+H17+H19+H25+H27+H28+H29+H31+H38+H40+H41+H47+H48+H49+H50+H51+H52+H53</f>
        <v>335900.2</v>
      </c>
      <c r="I54" s="22">
        <f>I6+I7+I8+I9+I10+I11+I12+I13+I14+I15+I16+I17+I19+I25+I27+I28+I29+I31+I38+I40+I41+I47+I48+I49+I50+I51+I52+I53</f>
        <v>335900.2</v>
      </c>
    </row>
    <row r="57" ht="19.5" customHeight="1">
      <c r="A57" s="1" t="s">
        <v>185</v>
      </c>
    </row>
    <row r="59" spans="1:9" ht="19.5" customHeight="1">
      <c r="A59" s="3" t="s">
        <v>0</v>
      </c>
      <c r="B59" s="3" t="s">
        <v>1</v>
      </c>
      <c r="C59" s="3" t="s">
        <v>2</v>
      </c>
      <c r="D59" s="3" t="s">
        <v>3</v>
      </c>
      <c r="E59" s="3" t="s">
        <v>136</v>
      </c>
      <c r="F59" s="4" t="s">
        <v>4</v>
      </c>
      <c r="G59" s="5" t="s">
        <v>5</v>
      </c>
      <c r="H59" s="5" t="s">
        <v>6</v>
      </c>
      <c r="I59" s="5" t="s">
        <v>138</v>
      </c>
    </row>
    <row r="60" spans="1:9" ht="19.5" customHeight="1">
      <c r="A60" s="10">
        <v>231</v>
      </c>
      <c r="B60" s="10" t="s">
        <v>49</v>
      </c>
      <c r="C60" s="12">
        <v>43</v>
      </c>
      <c r="D60" s="11">
        <v>1439.6</v>
      </c>
      <c r="E60" s="11">
        <v>400</v>
      </c>
      <c r="F60" s="11">
        <v>26100</v>
      </c>
      <c r="G60" s="11"/>
      <c r="H60" s="11"/>
      <c r="I60" s="11"/>
    </row>
    <row r="61" spans="1:9" ht="19.5" customHeight="1">
      <c r="A61" s="10">
        <v>233001</v>
      </c>
      <c r="B61" s="10" t="s">
        <v>50</v>
      </c>
      <c r="C61" s="12">
        <v>43</v>
      </c>
      <c r="D61" s="11">
        <v>2360.16</v>
      </c>
      <c r="E61" s="11"/>
      <c r="F61" s="11"/>
      <c r="G61" s="11"/>
      <c r="H61" s="11"/>
      <c r="I61" s="11"/>
    </row>
    <row r="62" spans="1:9" ht="19.5" customHeight="1">
      <c r="A62" s="10">
        <v>322001</v>
      </c>
      <c r="B62" s="10" t="s">
        <v>148</v>
      </c>
      <c r="C62" s="12">
        <v>111</v>
      </c>
      <c r="D62" s="11"/>
      <c r="E62" s="11"/>
      <c r="F62" s="11">
        <v>6000</v>
      </c>
      <c r="G62" s="11"/>
      <c r="H62" s="11"/>
      <c r="I62" s="11"/>
    </row>
    <row r="63" spans="1:9" ht="19.5" customHeight="1">
      <c r="A63" s="116" t="s">
        <v>48</v>
      </c>
      <c r="B63" s="116"/>
      <c r="C63" s="116"/>
      <c r="D63" s="23">
        <f>D60+D61</f>
        <v>3799.7599999999998</v>
      </c>
      <c r="E63" s="23">
        <f>SUM(E60:E61)</f>
        <v>400</v>
      </c>
      <c r="F63" s="22">
        <f>SUM(F60:F62)</f>
        <v>32100</v>
      </c>
      <c r="G63" s="22">
        <v>0</v>
      </c>
      <c r="H63" s="22">
        <v>0</v>
      </c>
      <c r="I63" s="22">
        <v>0</v>
      </c>
    </row>
    <row r="65" spans="1:8" ht="19.5" customHeight="1">
      <c r="A65" s="1" t="s">
        <v>186</v>
      </c>
      <c r="B65"/>
      <c r="C65"/>
      <c r="D65"/>
      <c r="E65"/>
      <c r="F65"/>
      <c r="G65"/>
      <c r="H65"/>
    </row>
    <row r="66" spans="1:9" ht="19.5" customHeight="1">
      <c r="A66" s="3" t="s">
        <v>0</v>
      </c>
      <c r="B66" s="3" t="s">
        <v>1</v>
      </c>
      <c r="C66" s="3" t="s">
        <v>2</v>
      </c>
      <c r="D66" s="3" t="s">
        <v>3</v>
      </c>
      <c r="E66" s="3" t="s">
        <v>136</v>
      </c>
      <c r="F66" s="4" t="s">
        <v>4</v>
      </c>
      <c r="G66" s="5" t="s">
        <v>5</v>
      </c>
      <c r="H66" s="5" t="s">
        <v>6</v>
      </c>
      <c r="I66" s="5" t="s">
        <v>138</v>
      </c>
    </row>
    <row r="67" spans="1:9" ht="19.5" customHeight="1">
      <c r="A67" s="24">
        <v>453</v>
      </c>
      <c r="B67" s="25" t="s">
        <v>51</v>
      </c>
      <c r="C67" s="24" t="s">
        <v>52</v>
      </c>
      <c r="D67" s="26">
        <v>32.4</v>
      </c>
      <c r="E67" s="26">
        <v>1271.31</v>
      </c>
      <c r="F67" s="27" t="s">
        <v>150</v>
      </c>
      <c r="G67" s="24"/>
      <c r="H67" s="24"/>
      <c r="I67" s="24"/>
    </row>
    <row r="68" spans="1:9" ht="19.5" customHeight="1">
      <c r="A68" s="24">
        <v>454001</v>
      </c>
      <c r="B68" s="25" t="s">
        <v>53</v>
      </c>
      <c r="C68" s="24">
        <v>46</v>
      </c>
      <c r="D68" s="28"/>
      <c r="E68" s="28">
        <v>10173.9</v>
      </c>
      <c r="F68" s="27" t="s">
        <v>149</v>
      </c>
      <c r="G68" s="24"/>
      <c r="H68" s="24"/>
      <c r="I68" s="24"/>
    </row>
    <row r="69" spans="1:9" ht="19.5" customHeight="1">
      <c r="A69" s="10">
        <v>450</v>
      </c>
      <c r="B69" s="10" t="s">
        <v>156</v>
      </c>
      <c r="C69" s="12">
        <v>52</v>
      </c>
      <c r="D69" s="29"/>
      <c r="E69" s="29"/>
      <c r="F69" s="30"/>
      <c r="G69" s="11">
        <v>2500</v>
      </c>
      <c r="H69" s="11">
        <v>2500</v>
      </c>
      <c r="I69" s="10">
        <v>2500</v>
      </c>
    </row>
    <row r="70" spans="1:9" ht="19.5" customHeight="1">
      <c r="A70" s="116" t="s">
        <v>48</v>
      </c>
      <c r="B70" s="116"/>
      <c r="C70" s="116"/>
      <c r="D70" s="22">
        <f>D67</f>
        <v>32.4</v>
      </c>
      <c r="E70" s="22">
        <f>SUM(E67:E69)</f>
        <v>11445.21</v>
      </c>
      <c r="F70" s="31">
        <v>161.32</v>
      </c>
      <c r="G70" s="22">
        <v>2500</v>
      </c>
      <c r="H70" s="22">
        <v>2500</v>
      </c>
      <c r="I70" s="22">
        <v>2500</v>
      </c>
    </row>
    <row r="71" spans="1:5" ht="19.5" customHeight="1">
      <c r="A71" s="32"/>
      <c r="B71" s="32"/>
      <c r="C71" s="32"/>
      <c r="D71" s="33"/>
      <c r="E71" s="33"/>
    </row>
    <row r="73" spans="2:9" ht="19.5" customHeight="1">
      <c r="B73" s="1" t="s">
        <v>54</v>
      </c>
      <c r="D73" s="2">
        <f>D54+D63+D70</f>
        <v>334800.06</v>
      </c>
      <c r="E73" s="2">
        <f>E70+E63+E54</f>
        <v>329409.25</v>
      </c>
      <c r="F73" s="2">
        <f>F54+F63+F70</f>
        <v>383281.58</v>
      </c>
      <c r="G73" s="2">
        <f>G54+G63+G70</f>
        <v>338400.2</v>
      </c>
      <c r="H73" s="2">
        <f>H54+H63+H70</f>
        <v>338400.2</v>
      </c>
      <c r="I73" s="2">
        <f>I54+I63+I70</f>
        <v>338400.2</v>
      </c>
    </row>
  </sheetData>
  <sheetProtection selectLockedCells="1" selectUnlockedCells="1"/>
  <mergeCells count="3">
    <mergeCell ref="A54:C54"/>
    <mergeCell ref="A63:C63"/>
    <mergeCell ref="A70:C7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="89" zoomScaleNormal="89" zoomScalePageLayoutView="0" workbookViewId="0" topLeftCell="A1">
      <selection activeCell="B2" sqref="B2"/>
    </sheetView>
  </sheetViews>
  <sheetFormatPr defaultColWidth="9.140625" defaultRowHeight="19.5" customHeight="1"/>
  <cols>
    <col min="1" max="1" width="9.140625" style="34" customWidth="1"/>
    <col min="2" max="2" width="35.7109375" style="1" customWidth="1"/>
    <col min="3" max="3" width="10.7109375" style="1" customWidth="1"/>
    <col min="4" max="9" width="12.7109375" style="1" customWidth="1"/>
    <col min="10" max="16384" width="9.140625" style="1" customWidth="1"/>
  </cols>
  <sheetData>
    <row r="1" ht="19.5" customHeight="1">
      <c r="B1" s="1" t="s">
        <v>192</v>
      </c>
    </row>
    <row r="3" ht="19.5" customHeight="1">
      <c r="A3" s="1" t="s">
        <v>139</v>
      </c>
    </row>
    <row r="5" spans="1:9" ht="19.5" customHeight="1">
      <c r="A5" s="4" t="s">
        <v>0</v>
      </c>
      <c r="B5" s="3" t="s">
        <v>1</v>
      </c>
      <c r="C5" s="3" t="s">
        <v>2</v>
      </c>
      <c r="D5" s="3" t="s">
        <v>3</v>
      </c>
      <c r="E5" s="4" t="s">
        <v>136</v>
      </c>
      <c r="F5" s="5" t="s">
        <v>4</v>
      </c>
      <c r="G5" s="96" t="s">
        <v>5</v>
      </c>
      <c r="H5" s="96" t="s">
        <v>6</v>
      </c>
      <c r="I5" s="96" t="s">
        <v>138</v>
      </c>
    </row>
    <row r="6" spans="1:9" ht="39.75" customHeight="1">
      <c r="A6" s="35" t="s">
        <v>55</v>
      </c>
      <c r="B6" s="36" t="s">
        <v>56</v>
      </c>
      <c r="C6" s="37">
        <v>41</v>
      </c>
      <c r="D6" s="38">
        <f>D7+D8+D9+D10+D11+D12+D13+D14</f>
        <v>87620.48999999999</v>
      </c>
      <c r="E6" s="38">
        <f>E7+E8+E9+E10+E11+E12+E13+E14+E15</f>
        <v>86816.18</v>
      </c>
      <c r="F6" s="38">
        <f>F7+F8+F9+F10+F11+F12+F13+F14+F15</f>
        <v>100379.91999999998</v>
      </c>
      <c r="G6" s="38">
        <f>G7+G8+G9+G10+G11+G12+G13+G14</f>
        <v>98214</v>
      </c>
      <c r="H6" s="38">
        <f>H7+H8+H9+H10+H11+H12+H13+H14</f>
        <v>98214</v>
      </c>
      <c r="I6" s="38">
        <f>I7+I8+I9+I10+I11+I12+I13+I14</f>
        <v>98214</v>
      </c>
    </row>
    <row r="7" spans="1:9" ht="27.75" customHeight="1">
      <c r="A7" s="119" t="s">
        <v>20</v>
      </c>
      <c r="B7" s="44" t="s">
        <v>174</v>
      </c>
      <c r="C7" s="40"/>
      <c r="D7" s="41">
        <v>47419.77</v>
      </c>
      <c r="E7" s="41">
        <v>48230.16</v>
      </c>
      <c r="F7" s="41">
        <v>51835.34</v>
      </c>
      <c r="G7" s="41">
        <v>54250</v>
      </c>
      <c r="H7" s="41">
        <v>54250</v>
      </c>
      <c r="I7" s="41">
        <v>54250</v>
      </c>
    </row>
    <row r="8" spans="1:9" ht="18" customHeight="1">
      <c r="A8" s="119"/>
      <c r="B8" s="42" t="s">
        <v>166</v>
      </c>
      <c r="C8" s="40"/>
      <c r="D8" s="41">
        <v>15856.78</v>
      </c>
      <c r="E8" s="41">
        <v>17534.65</v>
      </c>
      <c r="F8" s="41">
        <v>18707.89</v>
      </c>
      <c r="G8" s="41">
        <v>19464</v>
      </c>
      <c r="H8" s="41">
        <v>19464</v>
      </c>
      <c r="I8" s="41">
        <v>19464</v>
      </c>
    </row>
    <row r="9" spans="1:9" ht="18" customHeight="1">
      <c r="A9" s="119"/>
      <c r="B9" s="40" t="s">
        <v>167</v>
      </c>
      <c r="C9" s="40"/>
      <c r="D9" s="43">
        <v>297.8</v>
      </c>
      <c r="E9" s="41">
        <v>398.7</v>
      </c>
      <c r="F9" s="41">
        <v>600</v>
      </c>
      <c r="G9" s="41">
        <v>700</v>
      </c>
      <c r="H9" s="41">
        <v>700</v>
      </c>
      <c r="I9" s="41">
        <v>700</v>
      </c>
    </row>
    <row r="10" spans="1:9" ht="18" customHeight="1">
      <c r="A10" s="119"/>
      <c r="B10" s="44" t="s">
        <v>168</v>
      </c>
      <c r="C10" s="40"/>
      <c r="D10" s="43">
        <v>6767.29</v>
      </c>
      <c r="E10" s="41">
        <v>5729.44</v>
      </c>
      <c r="F10" s="41">
        <v>6800</v>
      </c>
      <c r="G10" s="41">
        <v>5500</v>
      </c>
      <c r="H10" s="41">
        <v>5500</v>
      </c>
      <c r="I10" s="41">
        <v>5500</v>
      </c>
    </row>
    <row r="11" spans="1:9" ht="18" customHeight="1">
      <c r="A11" s="119"/>
      <c r="B11" s="44" t="s">
        <v>169</v>
      </c>
      <c r="C11" s="40"/>
      <c r="D11" s="43">
        <v>7902.9</v>
      </c>
      <c r="E11" s="41">
        <v>5024.29</v>
      </c>
      <c r="F11" s="41">
        <v>5915</v>
      </c>
      <c r="G11" s="41">
        <v>4500</v>
      </c>
      <c r="H11" s="41">
        <v>4500</v>
      </c>
      <c r="I11" s="41">
        <v>4500</v>
      </c>
    </row>
    <row r="12" spans="1:9" ht="18" customHeight="1">
      <c r="A12" s="119"/>
      <c r="B12" s="44" t="s">
        <v>170</v>
      </c>
      <c r="C12" s="40"/>
      <c r="D12" s="43">
        <v>858.17</v>
      </c>
      <c r="E12" s="41">
        <v>1403.37</v>
      </c>
      <c r="F12" s="41">
        <v>1200</v>
      </c>
      <c r="G12" s="41">
        <v>1200</v>
      </c>
      <c r="H12" s="41">
        <v>1200</v>
      </c>
      <c r="I12" s="41">
        <v>1200</v>
      </c>
    </row>
    <row r="13" spans="1:9" ht="18" customHeight="1">
      <c r="A13" s="119"/>
      <c r="B13" s="44" t="s">
        <v>180</v>
      </c>
      <c r="C13" s="40"/>
      <c r="D13" s="43">
        <v>1471.8</v>
      </c>
      <c r="E13" s="41">
        <v>517.1</v>
      </c>
      <c r="F13" s="41">
        <v>5057.9</v>
      </c>
      <c r="G13" s="41">
        <v>4100</v>
      </c>
      <c r="H13" s="41">
        <v>4100</v>
      </c>
      <c r="I13" s="41">
        <v>4100</v>
      </c>
    </row>
    <row r="14" spans="1:9" ht="18" customHeight="1">
      <c r="A14" s="119"/>
      <c r="B14" s="44" t="s">
        <v>172</v>
      </c>
      <c r="C14" s="40"/>
      <c r="D14" s="43">
        <v>7045.98</v>
      </c>
      <c r="E14" s="41">
        <v>7905.97</v>
      </c>
      <c r="F14" s="41">
        <v>10198.79</v>
      </c>
      <c r="G14" s="41">
        <v>8500</v>
      </c>
      <c r="H14" s="41">
        <v>8500</v>
      </c>
      <c r="I14" s="41">
        <v>8500</v>
      </c>
    </row>
    <row r="15" spans="1:9" ht="27.75" customHeight="1">
      <c r="A15" s="39"/>
      <c r="B15" s="44" t="s">
        <v>173</v>
      </c>
      <c r="C15" s="40"/>
      <c r="D15" s="43"/>
      <c r="E15" s="45">
        <v>72.5</v>
      </c>
      <c r="F15" s="45">
        <v>65</v>
      </c>
      <c r="G15" s="45"/>
      <c r="H15" s="45"/>
      <c r="I15" s="45"/>
    </row>
    <row r="16" spans="1:9" ht="39.75" customHeight="1">
      <c r="A16" s="46" t="s">
        <v>55</v>
      </c>
      <c r="B16" s="47" t="s">
        <v>64</v>
      </c>
      <c r="C16" s="48">
        <v>111</v>
      </c>
      <c r="D16" s="49">
        <f>D17+D18</f>
        <v>317.46000000000004</v>
      </c>
      <c r="E16" s="49">
        <f>E17+E18+E19+E20</f>
        <v>314.82</v>
      </c>
      <c r="F16" s="49">
        <f>F17+F18</f>
        <v>334.72</v>
      </c>
      <c r="G16" s="49">
        <f>G17+G18</f>
        <v>335</v>
      </c>
      <c r="H16" s="49">
        <f>H17+H18</f>
        <v>335</v>
      </c>
      <c r="I16" s="49">
        <f>I17+I18</f>
        <v>335</v>
      </c>
    </row>
    <row r="17" spans="1:9" ht="27.75" customHeight="1">
      <c r="A17" s="119" t="s">
        <v>20</v>
      </c>
      <c r="B17" s="44" t="s">
        <v>174</v>
      </c>
      <c r="C17" s="40"/>
      <c r="D17" s="41">
        <v>236.56</v>
      </c>
      <c r="E17" s="11">
        <v>208.93</v>
      </c>
      <c r="F17" s="11">
        <v>252.72</v>
      </c>
      <c r="G17" s="11">
        <v>245</v>
      </c>
      <c r="H17" s="11">
        <v>245</v>
      </c>
      <c r="I17" s="11">
        <v>245</v>
      </c>
    </row>
    <row r="18" spans="1:9" ht="18" customHeight="1">
      <c r="A18" s="119"/>
      <c r="B18" s="42" t="s">
        <v>166</v>
      </c>
      <c r="C18" s="40"/>
      <c r="D18" s="41">
        <v>80.9</v>
      </c>
      <c r="E18" s="11">
        <v>82</v>
      </c>
      <c r="F18" s="11">
        <v>82</v>
      </c>
      <c r="G18" s="11">
        <v>90</v>
      </c>
      <c r="H18" s="11">
        <v>90</v>
      </c>
      <c r="I18" s="11">
        <v>90</v>
      </c>
    </row>
    <row r="19" spans="1:9" ht="18" customHeight="1">
      <c r="A19" s="39"/>
      <c r="B19" s="42" t="s">
        <v>169</v>
      </c>
      <c r="C19" s="40"/>
      <c r="D19" s="41"/>
      <c r="E19" s="11">
        <v>21.24</v>
      </c>
      <c r="F19" s="11"/>
      <c r="G19" s="11"/>
      <c r="H19" s="11"/>
      <c r="I19" s="11"/>
    </row>
    <row r="20" spans="1:9" ht="27.75" customHeight="1">
      <c r="A20" s="39"/>
      <c r="B20" s="42" t="s">
        <v>173</v>
      </c>
      <c r="C20" s="40"/>
      <c r="D20" s="41"/>
      <c r="E20" s="11">
        <v>2.65</v>
      </c>
      <c r="F20" s="11"/>
      <c r="G20" s="11"/>
      <c r="H20" s="11"/>
      <c r="I20" s="11"/>
    </row>
    <row r="21" spans="1:9" ht="39.75" customHeight="1">
      <c r="A21" s="50" t="s">
        <v>66</v>
      </c>
      <c r="B21" s="47" t="s">
        <v>67</v>
      </c>
      <c r="C21" s="48">
        <v>111</v>
      </c>
      <c r="D21" s="49">
        <f>D22+D23</f>
        <v>1807.1000000000001</v>
      </c>
      <c r="E21" s="49">
        <f>E22+E23+E25+E26</f>
        <v>1832.8700000000001</v>
      </c>
      <c r="F21" s="49">
        <f>F22+F23</f>
        <v>1864.69</v>
      </c>
      <c r="G21" s="49">
        <f>G22+G23</f>
        <v>1870</v>
      </c>
      <c r="H21" s="49">
        <f>H22+H23</f>
        <v>1870</v>
      </c>
      <c r="I21" s="49">
        <f>I22+I23</f>
        <v>1870</v>
      </c>
    </row>
    <row r="22" spans="1:9" ht="27.75" customHeight="1">
      <c r="A22" s="119" t="s">
        <v>20</v>
      </c>
      <c r="B22" s="44" t="s">
        <v>174</v>
      </c>
      <c r="C22" s="40"/>
      <c r="D22" s="41">
        <v>1342.14</v>
      </c>
      <c r="E22" s="11">
        <v>1333.9</v>
      </c>
      <c r="F22" s="11">
        <v>1388.89</v>
      </c>
      <c r="G22" s="11">
        <v>1365</v>
      </c>
      <c r="H22" s="11">
        <v>1365</v>
      </c>
      <c r="I22" s="11">
        <v>1365</v>
      </c>
    </row>
    <row r="23" spans="1:9" ht="18" customHeight="1">
      <c r="A23" s="119"/>
      <c r="B23" s="42" t="s">
        <v>166</v>
      </c>
      <c r="C23" s="40"/>
      <c r="D23" s="41">
        <v>464.96</v>
      </c>
      <c r="E23" s="11">
        <v>478.88</v>
      </c>
      <c r="F23" s="11">
        <v>475.8</v>
      </c>
      <c r="G23" s="11">
        <v>505</v>
      </c>
      <c r="H23" s="11">
        <v>505</v>
      </c>
      <c r="I23" s="11">
        <v>505</v>
      </c>
    </row>
    <row r="24" spans="1:9" ht="18" customHeight="1">
      <c r="A24" s="39"/>
      <c r="B24" s="42" t="s">
        <v>169</v>
      </c>
      <c r="C24" s="40"/>
      <c r="D24" s="41"/>
      <c r="E24" s="11"/>
      <c r="F24" s="11"/>
      <c r="G24" s="11"/>
      <c r="H24" s="11"/>
      <c r="I24" s="11"/>
    </row>
    <row r="25" spans="1:9" ht="18" customHeight="1">
      <c r="A25" s="39"/>
      <c r="B25" s="42" t="s">
        <v>62</v>
      </c>
      <c r="C25" s="40"/>
      <c r="D25" s="41"/>
      <c r="E25" s="11">
        <v>6.84</v>
      </c>
      <c r="F25" s="11"/>
      <c r="G25" s="11"/>
      <c r="H25" s="11"/>
      <c r="I25" s="11"/>
    </row>
    <row r="26" spans="1:9" ht="27.75" customHeight="1">
      <c r="A26" s="39"/>
      <c r="B26" s="42" t="s">
        <v>175</v>
      </c>
      <c r="C26" s="40"/>
      <c r="D26" s="41"/>
      <c r="E26" s="11">
        <v>13.25</v>
      </c>
      <c r="F26" s="11"/>
      <c r="G26" s="11"/>
      <c r="H26" s="11"/>
      <c r="I26" s="11"/>
    </row>
    <row r="27" spans="1:9" ht="19.5" customHeight="1">
      <c r="A27" s="51" t="s">
        <v>69</v>
      </c>
      <c r="B27" s="52" t="s">
        <v>70</v>
      </c>
      <c r="C27" s="52">
        <v>41</v>
      </c>
      <c r="D27" s="53">
        <f>D28+D29</f>
        <v>2293.17</v>
      </c>
      <c r="E27" s="53">
        <f>E28</f>
        <v>2487.21</v>
      </c>
      <c r="F27" s="53">
        <f>F28</f>
        <v>1700</v>
      </c>
      <c r="G27" s="53">
        <f>G28</f>
        <v>1700</v>
      </c>
      <c r="H27" s="53">
        <f>H28</f>
        <v>1700</v>
      </c>
      <c r="I27" s="53">
        <f>I28</f>
        <v>1700</v>
      </c>
    </row>
    <row r="28" spans="1:9" ht="33" customHeight="1">
      <c r="A28" s="54" t="s">
        <v>20</v>
      </c>
      <c r="B28" s="44" t="s">
        <v>158</v>
      </c>
      <c r="C28" s="40"/>
      <c r="D28" s="41">
        <v>1772.17</v>
      </c>
      <c r="E28" s="11">
        <v>2487.21</v>
      </c>
      <c r="F28" s="11">
        <v>1700</v>
      </c>
      <c r="G28" s="11">
        <v>1700</v>
      </c>
      <c r="H28" s="11">
        <v>1700</v>
      </c>
      <c r="I28" s="11">
        <v>1700</v>
      </c>
    </row>
    <row r="29" spans="1:9" ht="18" customHeight="1">
      <c r="A29" s="54"/>
      <c r="B29" s="40" t="s">
        <v>71</v>
      </c>
      <c r="C29" s="40"/>
      <c r="D29" s="41">
        <v>521</v>
      </c>
      <c r="E29" s="11"/>
      <c r="F29" s="11"/>
      <c r="G29" s="11"/>
      <c r="H29" s="11"/>
      <c r="I29" s="11"/>
    </row>
    <row r="30" spans="1:9" ht="39.75" customHeight="1">
      <c r="A30" s="46" t="s">
        <v>72</v>
      </c>
      <c r="B30" s="47" t="s">
        <v>73</v>
      </c>
      <c r="C30" s="48">
        <v>111</v>
      </c>
      <c r="D30" s="49">
        <f>D32</f>
        <v>900.89</v>
      </c>
      <c r="E30" s="49">
        <f>E31+E32</f>
        <v>2667.9700000000003</v>
      </c>
      <c r="F30" s="49">
        <f>F31+F32</f>
        <v>640</v>
      </c>
      <c r="G30" s="49">
        <v>0</v>
      </c>
      <c r="H30" s="49">
        <v>0</v>
      </c>
      <c r="I30" s="49">
        <v>0</v>
      </c>
    </row>
    <row r="31" spans="1:9" s="58" customFormat="1" ht="18" customHeight="1">
      <c r="A31" s="55"/>
      <c r="B31" s="56" t="s">
        <v>172</v>
      </c>
      <c r="C31" s="56"/>
      <c r="D31" s="57"/>
      <c r="E31" s="57">
        <v>31.4</v>
      </c>
      <c r="F31" s="57">
        <v>165.35</v>
      </c>
      <c r="G31" s="57"/>
      <c r="H31" s="57"/>
      <c r="I31" s="57"/>
    </row>
    <row r="32" spans="1:9" ht="18" customHeight="1">
      <c r="A32" s="54"/>
      <c r="B32" s="40" t="s">
        <v>176</v>
      </c>
      <c r="C32" s="40"/>
      <c r="D32" s="41">
        <v>900.89</v>
      </c>
      <c r="E32" s="41">
        <v>2636.57</v>
      </c>
      <c r="F32" s="11">
        <v>474.65</v>
      </c>
      <c r="G32" s="11"/>
      <c r="H32" s="11"/>
      <c r="I32" s="11"/>
    </row>
    <row r="33" spans="1:9" ht="19.5" customHeight="1">
      <c r="A33" s="51" t="s">
        <v>74</v>
      </c>
      <c r="B33" s="52" t="s">
        <v>75</v>
      </c>
      <c r="C33" s="52">
        <v>41</v>
      </c>
      <c r="D33" s="53">
        <f aca="true" t="shared" si="0" ref="D33:I33">D34</f>
        <v>14021.96</v>
      </c>
      <c r="E33" s="53">
        <f t="shared" si="0"/>
        <v>13511.74</v>
      </c>
      <c r="F33" s="53">
        <f t="shared" si="0"/>
        <v>14000</v>
      </c>
      <c r="G33" s="53">
        <f t="shared" si="0"/>
        <v>12160</v>
      </c>
      <c r="H33" s="53">
        <f t="shared" si="0"/>
        <v>12160</v>
      </c>
      <c r="I33" s="53">
        <f t="shared" si="0"/>
        <v>12160</v>
      </c>
    </row>
    <row r="34" spans="1:9" s="58" customFormat="1" ht="27.75" customHeight="1">
      <c r="A34" s="54" t="s">
        <v>20</v>
      </c>
      <c r="B34" s="44" t="s">
        <v>177</v>
      </c>
      <c r="C34" s="40"/>
      <c r="D34" s="41">
        <v>14021.96</v>
      </c>
      <c r="E34" s="41">
        <v>13511.74</v>
      </c>
      <c r="F34" s="41">
        <v>14000</v>
      </c>
      <c r="G34" s="41">
        <v>12160</v>
      </c>
      <c r="H34" s="41">
        <v>12160</v>
      </c>
      <c r="I34" s="41">
        <v>12160</v>
      </c>
    </row>
    <row r="35" spans="1:9" ht="18" customHeight="1">
      <c r="A35" s="51" t="s">
        <v>76</v>
      </c>
      <c r="B35" s="52" t="s">
        <v>77</v>
      </c>
      <c r="C35" s="52">
        <v>41</v>
      </c>
      <c r="D35" s="53">
        <f aca="true" t="shared" si="1" ref="D35:I35">D36</f>
        <v>59.28</v>
      </c>
      <c r="E35" s="53">
        <f t="shared" si="1"/>
        <v>135</v>
      </c>
      <c r="F35" s="53">
        <f t="shared" si="1"/>
        <v>20</v>
      </c>
      <c r="G35" s="53">
        <f t="shared" si="1"/>
        <v>20</v>
      </c>
      <c r="H35" s="53">
        <f t="shared" si="1"/>
        <v>20</v>
      </c>
      <c r="I35" s="53">
        <f t="shared" si="1"/>
        <v>20</v>
      </c>
    </row>
    <row r="36" spans="1:9" s="58" customFormat="1" ht="18" customHeight="1">
      <c r="A36" s="54" t="s">
        <v>20</v>
      </c>
      <c r="B36" s="40" t="s">
        <v>181</v>
      </c>
      <c r="C36" s="40"/>
      <c r="D36" s="41">
        <v>59.28</v>
      </c>
      <c r="E36" s="41">
        <v>135</v>
      </c>
      <c r="F36" s="41">
        <v>20</v>
      </c>
      <c r="G36" s="41">
        <v>20</v>
      </c>
      <c r="H36" s="41">
        <v>20</v>
      </c>
      <c r="I36" s="41">
        <v>20</v>
      </c>
    </row>
    <row r="37" spans="1:9" ht="19.5" customHeight="1">
      <c r="A37" s="51" t="s">
        <v>78</v>
      </c>
      <c r="B37" s="52" t="s">
        <v>79</v>
      </c>
      <c r="C37" s="52">
        <v>41</v>
      </c>
      <c r="D37" s="53">
        <f>D39+D40+D41</f>
        <v>735.0999999999999</v>
      </c>
      <c r="E37" s="53">
        <f>E38+E39+E40+E41</f>
        <v>908.37</v>
      </c>
      <c r="F37" s="53">
        <f>F38+F39+F40+F41</f>
        <v>16414</v>
      </c>
      <c r="G37" s="53">
        <f>G38+G40+G41</f>
        <v>19700</v>
      </c>
      <c r="H37" s="53">
        <f>H38+H40+H41</f>
        <v>19700</v>
      </c>
      <c r="I37" s="53">
        <f>I38+I40+I41</f>
        <v>19700</v>
      </c>
    </row>
    <row r="38" spans="1:9" ht="18" customHeight="1">
      <c r="A38" s="124"/>
      <c r="B38" s="44" t="s">
        <v>178</v>
      </c>
      <c r="C38" s="40"/>
      <c r="D38" s="43"/>
      <c r="E38" s="11">
        <v>251.57</v>
      </c>
      <c r="F38" s="11">
        <v>350</v>
      </c>
      <c r="G38" s="11">
        <v>700</v>
      </c>
      <c r="H38" s="11">
        <v>700</v>
      </c>
      <c r="I38" s="11">
        <v>700</v>
      </c>
    </row>
    <row r="39" spans="1:9" ht="18" customHeight="1">
      <c r="A39" s="124"/>
      <c r="B39" s="40" t="s">
        <v>169</v>
      </c>
      <c r="C39" s="40"/>
      <c r="D39" s="43">
        <v>125.53</v>
      </c>
      <c r="E39" s="11">
        <v>167.15</v>
      </c>
      <c r="F39" s="11">
        <v>140</v>
      </c>
      <c r="G39" s="11"/>
      <c r="H39" s="11"/>
      <c r="I39" s="11"/>
    </row>
    <row r="40" spans="1:9" ht="18" customHeight="1">
      <c r="A40" s="124"/>
      <c r="B40" s="44" t="s">
        <v>179</v>
      </c>
      <c r="C40" s="40"/>
      <c r="D40" s="43">
        <v>221.5</v>
      </c>
      <c r="E40" s="11">
        <v>85.95</v>
      </c>
      <c r="F40" s="11">
        <v>15065</v>
      </c>
      <c r="G40" s="11">
        <v>18000</v>
      </c>
      <c r="H40" s="11">
        <v>18000</v>
      </c>
      <c r="I40" s="11">
        <v>18000</v>
      </c>
    </row>
    <row r="41" spans="1:9" s="58" customFormat="1" ht="18" customHeight="1">
      <c r="A41" s="125"/>
      <c r="B41" s="100" t="s">
        <v>182</v>
      </c>
      <c r="C41" s="101"/>
      <c r="D41" s="102">
        <v>388.07</v>
      </c>
      <c r="E41" s="103">
        <v>403.7</v>
      </c>
      <c r="F41" s="103">
        <v>859</v>
      </c>
      <c r="G41" s="103">
        <v>1000</v>
      </c>
      <c r="H41" s="103">
        <v>1000</v>
      </c>
      <c r="I41" s="103">
        <v>1000</v>
      </c>
    </row>
    <row r="42" spans="1:9" s="58" customFormat="1" ht="18" customHeight="1">
      <c r="A42" s="107" t="s">
        <v>151</v>
      </c>
      <c r="B42" s="108" t="s">
        <v>153</v>
      </c>
      <c r="C42" s="108">
        <v>41</v>
      </c>
      <c r="D42" s="109">
        <v>0</v>
      </c>
      <c r="E42" s="109">
        <v>0</v>
      </c>
      <c r="F42" s="109">
        <v>468</v>
      </c>
      <c r="G42" s="109">
        <v>0</v>
      </c>
      <c r="H42" s="109">
        <v>0</v>
      </c>
      <c r="I42" s="109">
        <v>0</v>
      </c>
    </row>
    <row r="43" spans="1:9" s="58" customFormat="1" ht="18" customHeight="1">
      <c r="A43" s="110" t="s">
        <v>20</v>
      </c>
      <c r="B43" s="111" t="s">
        <v>172</v>
      </c>
      <c r="C43" s="111"/>
      <c r="D43" s="112">
        <v>0</v>
      </c>
      <c r="E43" s="112">
        <v>0</v>
      </c>
      <c r="F43" s="112">
        <v>468</v>
      </c>
      <c r="G43" s="112"/>
      <c r="H43" s="112"/>
      <c r="I43" s="112"/>
    </row>
    <row r="44" spans="1:9" ht="19.5" customHeight="1">
      <c r="A44" s="104" t="s">
        <v>81</v>
      </c>
      <c r="B44" s="105" t="s">
        <v>82</v>
      </c>
      <c r="C44" s="105" t="s">
        <v>83</v>
      </c>
      <c r="D44" s="106">
        <f>D45+D46+D48+D49</f>
        <v>6230</v>
      </c>
      <c r="E44" s="106">
        <f>E45+E47+E48</f>
        <v>195.89000000000001</v>
      </c>
      <c r="F44" s="106">
        <f>F45+F47+F48</f>
        <v>160</v>
      </c>
      <c r="G44" s="106">
        <f>G47+G48</f>
        <v>101.2</v>
      </c>
      <c r="H44" s="106">
        <f>H47+H48</f>
        <v>101.2</v>
      </c>
      <c r="I44" s="106">
        <f>I47+I48</f>
        <v>101.2</v>
      </c>
    </row>
    <row r="45" spans="1:9" ht="18" customHeight="1">
      <c r="A45" s="60" t="s">
        <v>20</v>
      </c>
      <c r="B45" s="18" t="s">
        <v>59</v>
      </c>
      <c r="C45" s="18"/>
      <c r="D45" s="19">
        <v>58.8</v>
      </c>
      <c r="E45" s="19">
        <v>137.71</v>
      </c>
      <c r="F45" s="19">
        <v>100</v>
      </c>
      <c r="G45" s="19"/>
      <c r="H45" s="19"/>
      <c r="I45" s="19"/>
    </row>
    <row r="46" spans="1:9" ht="18" customHeight="1">
      <c r="A46" s="61" t="s">
        <v>80</v>
      </c>
      <c r="B46" s="59" t="s">
        <v>183</v>
      </c>
      <c r="C46" s="59"/>
      <c r="D46" s="43">
        <v>5870</v>
      </c>
      <c r="E46" s="11"/>
      <c r="F46" s="11"/>
      <c r="G46" s="11"/>
      <c r="H46" s="11"/>
      <c r="I46" s="11"/>
    </row>
    <row r="47" spans="1:9" ht="18" customHeight="1">
      <c r="A47" s="61"/>
      <c r="B47" s="97" t="s">
        <v>184</v>
      </c>
      <c r="C47" s="59"/>
      <c r="D47" s="43"/>
      <c r="E47" s="11">
        <v>48.58</v>
      </c>
      <c r="F47" s="11">
        <v>58.8</v>
      </c>
      <c r="G47" s="11">
        <v>100</v>
      </c>
      <c r="H47" s="11">
        <v>100</v>
      </c>
      <c r="I47" s="11">
        <v>100</v>
      </c>
    </row>
    <row r="48" spans="1:9" ht="18" customHeight="1">
      <c r="A48" s="61"/>
      <c r="B48" s="59" t="s">
        <v>84</v>
      </c>
      <c r="C48" s="59"/>
      <c r="D48" s="43">
        <v>1.2</v>
      </c>
      <c r="E48" s="11">
        <v>9.6</v>
      </c>
      <c r="F48" s="11">
        <v>1.2</v>
      </c>
      <c r="G48" s="11">
        <v>1.2</v>
      </c>
      <c r="H48" s="11">
        <v>1.2</v>
      </c>
      <c r="I48" s="11">
        <v>1.2</v>
      </c>
    </row>
    <row r="49" spans="1:9" s="58" customFormat="1" ht="18" customHeight="1">
      <c r="A49" s="54" t="s">
        <v>80</v>
      </c>
      <c r="B49" s="40" t="s">
        <v>62</v>
      </c>
      <c r="C49" s="40"/>
      <c r="D49" s="41">
        <v>300</v>
      </c>
      <c r="E49" s="41"/>
      <c r="F49" s="41"/>
      <c r="G49" s="41"/>
      <c r="H49" s="41"/>
      <c r="I49" s="41"/>
    </row>
    <row r="50" spans="1:9" ht="19.5" customHeight="1">
      <c r="A50" s="51" t="s">
        <v>85</v>
      </c>
      <c r="B50" s="52" t="s">
        <v>86</v>
      </c>
      <c r="C50" s="52" t="s">
        <v>83</v>
      </c>
      <c r="D50" s="53">
        <f>D51+D52+D53+D54+D55+D56</f>
        <v>22007.07</v>
      </c>
      <c r="E50" s="53">
        <f>E51+E52+E53+E54+E55+E56</f>
        <v>21337.710000000003</v>
      </c>
      <c r="F50" s="53">
        <f>F51+F52+F53+F54+F55</f>
        <v>25411.84</v>
      </c>
      <c r="G50" s="53">
        <f>G51+G52+G53+G54+G55</f>
        <v>25330</v>
      </c>
      <c r="H50" s="53">
        <f>H51+H52+H53+H54+H55</f>
        <v>25330</v>
      </c>
      <c r="I50" s="53">
        <f>I51+I52+I53+I54+I55</f>
        <v>25330</v>
      </c>
    </row>
    <row r="51" spans="1:9" ht="27.75" customHeight="1">
      <c r="A51" s="119" t="s">
        <v>20</v>
      </c>
      <c r="B51" s="44" t="s">
        <v>174</v>
      </c>
      <c r="C51" s="40"/>
      <c r="D51" s="43">
        <v>5310.87</v>
      </c>
      <c r="E51" s="11">
        <v>6219.31</v>
      </c>
      <c r="F51" s="11">
        <v>6627.48</v>
      </c>
      <c r="G51" s="11">
        <v>6432</v>
      </c>
      <c r="H51" s="11">
        <v>6432</v>
      </c>
      <c r="I51" s="11">
        <v>6432</v>
      </c>
    </row>
    <row r="52" spans="1:9" ht="18" customHeight="1">
      <c r="A52" s="119"/>
      <c r="B52" s="42" t="s">
        <v>166</v>
      </c>
      <c r="C52" s="40"/>
      <c r="D52" s="43">
        <v>1843.04</v>
      </c>
      <c r="E52" s="11">
        <v>2200.54</v>
      </c>
      <c r="F52" s="11">
        <v>2334.36</v>
      </c>
      <c r="G52" s="11">
        <v>2377</v>
      </c>
      <c r="H52" s="11">
        <v>2377</v>
      </c>
      <c r="I52" s="11">
        <v>2377</v>
      </c>
    </row>
    <row r="53" spans="1:9" ht="18" customHeight="1">
      <c r="A53" s="119"/>
      <c r="B53" s="44" t="s">
        <v>169</v>
      </c>
      <c r="C53" s="40"/>
      <c r="D53" s="43">
        <v>544.8</v>
      </c>
      <c r="E53" s="11">
        <v>868.62</v>
      </c>
      <c r="F53" s="11">
        <v>950</v>
      </c>
      <c r="G53" s="11">
        <v>600</v>
      </c>
      <c r="H53" s="11">
        <v>600</v>
      </c>
      <c r="I53" s="11">
        <v>600</v>
      </c>
    </row>
    <row r="54" spans="1:9" ht="18" customHeight="1">
      <c r="A54" s="119"/>
      <c r="B54" s="40" t="s">
        <v>170</v>
      </c>
      <c r="C54" s="40"/>
      <c r="D54" s="43">
        <v>443.16</v>
      </c>
      <c r="E54" s="11">
        <v>1224.31</v>
      </c>
      <c r="F54" s="11">
        <v>1000</v>
      </c>
      <c r="G54" s="11">
        <v>1000</v>
      </c>
      <c r="H54" s="11">
        <v>1000</v>
      </c>
      <c r="I54" s="11">
        <v>1000</v>
      </c>
    </row>
    <row r="55" spans="1:9" ht="18" customHeight="1">
      <c r="A55" s="119"/>
      <c r="B55" s="40" t="s">
        <v>62</v>
      </c>
      <c r="C55" s="40"/>
      <c r="D55" s="43">
        <v>13803.01</v>
      </c>
      <c r="E55" s="41">
        <v>10745.37</v>
      </c>
      <c r="F55" s="41">
        <v>14500</v>
      </c>
      <c r="G55" s="41">
        <v>14921</v>
      </c>
      <c r="H55" s="41">
        <v>14921</v>
      </c>
      <c r="I55" s="41">
        <v>14921</v>
      </c>
    </row>
    <row r="56" spans="1:9" ht="27.75" customHeight="1">
      <c r="A56" s="39"/>
      <c r="B56" s="44" t="s">
        <v>68</v>
      </c>
      <c r="C56" s="40"/>
      <c r="D56" s="43">
        <v>62.19</v>
      </c>
      <c r="E56" s="41">
        <v>79.56</v>
      </c>
      <c r="F56" s="41"/>
      <c r="G56" s="41"/>
      <c r="H56" s="41"/>
      <c r="I56" s="41"/>
    </row>
    <row r="57" spans="1:9" ht="39.75" customHeight="1">
      <c r="A57" s="46" t="s">
        <v>87</v>
      </c>
      <c r="B57" s="47" t="s">
        <v>88</v>
      </c>
      <c r="C57" s="48" t="s">
        <v>83</v>
      </c>
      <c r="D57" s="49">
        <f>D58+D59+D61+D62</f>
        <v>2123.4100000000003</v>
      </c>
      <c r="E57" s="49">
        <f>E58+E59+E60+E61+E62</f>
        <v>2218.17</v>
      </c>
      <c r="F57" s="49">
        <f>F58+F59+F60+F61+F62+F63</f>
        <v>3644.63</v>
      </c>
      <c r="G57" s="49">
        <f>G58+G59+G60+G61+G62+G63</f>
        <v>4103</v>
      </c>
      <c r="H57" s="49">
        <f>H58+H59+H60+H61+H62+H63</f>
        <v>4103</v>
      </c>
      <c r="I57" s="49">
        <f>I58+I59+I60+I61+I62+I63</f>
        <v>4103</v>
      </c>
    </row>
    <row r="58" spans="1:9" ht="27.75" customHeight="1">
      <c r="A58" s="119" t="s">
        <v>20</v>
      </c>
      <c r="B58" s="44" t="s">
        <v>174</v>
      </c>
      <c r="C58" s="40"/>
      <c r="D58" s="41">
        <v>1655.7</v>
      </c>
      <c r="E58" s="11">
        <v>1500.89</v>
      </c>
      <c r="F58" s="11">
        <v>2433.63</v>
      </c>
      <c r="G58" s="11">
        <v>2745</v>
      </c>
      <c r="H58" s="11">
        <v>2745</v>
      </c>
      <c r="I58" s="11">
        <v>2745</v>
      </c>
    </row>
    <row r="59" spans="1:9" ht="18" customHeight="1">
      <c r="A59" s="119"/>
      <c r="B59" s="42" t="s">
        <v>166</v>
      </c>
      <c r="C59" s="40"/>
      <c r="D59" s="41">
        <v>429.79</v>
      </c>
      <c r="E59" s="11">
        <v>522.14</v>
      </c>
      <c r="F59" s="11">
        <v>958</v>
      </c>
      <c r="G59" s="11">
        <v>1105</v>
      </c>
      <c r="H59" s="11">
        <v>1105</v>
      </c>
      <c r="I59" s="11">
        <v>1105</v>
      </c>
    </row>
    <row r="60" spans="1:9" ht="18" customHeight="1">
      <c r="A60" s="39"/>
      <c r="B60" s="42" t="s">
        <v>167</v>
      </c>
      <c r="C60" s="40"/>
      <c r="D60" s="41"/>
      <c r="E60" s="11">
        <v>2.76</v>
      </c>
      <c r="F60" s="11">
        <v>20</v>
      </c>
      <c r="G60" s="11">
        <v>20</v>
      </c>
      <c r="H60" s="11">
        <v>20</v>
      </c>
      <c r="I60" s="11">
        <v>20</v>
      </c>
    </row>
    <row r="61" spans="1:9" ht="18" customHeight="1">
      <c r="A61" s="39"/>
      <c r="B61" s="42" t="s">
        <v>178</v>
      </c>
      <c r="C61" s="40"/>
      <c r="D61" s="41">
        <v>31.12</v>
      </c>
      <c r="E61" s="11">
        <v>28.76</v>
      </c>
      <c r="F61" s="11">
        <v>48</v>
      </c>
      <c r="G61" s="11">
        <v>48</v>
      </c>
      <c r="H61" s="11">
        <v>48</v>
      </c>
      <c r="I61" s="11">
        <v>48</v>
      </c>
    </row>
    <row r="62" spans="1:9" ht="18" customHeight="1">
      <c r="A62" s="39"/>
      <c r="B62" s="42" t="s">
        <v>172</v>
      </c>
      <c r="C62" s="40"/>
      <c r="D62" s="41">
        <v>6.8</v>
      </c>
      <c r="E62" s="11">
        <v>163.62</v>
      </c>
      <c r="F62" s="11">
        <v>177</v>
      </c>
      <c r="G62" s="11">
        <v>177</v>
      </c>
      <c r="H62" s="11">
        <v>177</v>
      </c>
      <c r="I62" s="11">
        <v>177</v>
      </c>
    </row>
    <row r="63" spans="1:9" ht="27.75" customHeight="1">
      <c r="A63" s="39"/>
      <c r="B63" s="42" t="s">
        <v>175</v>
      </c>
      <c r="C63" s="40"/>
      <c r="D63" s="41" t="s">
        <v>80</v>
      </c>
      <c r="E63" s="11"/>
      <c r="F63" s="11">
        <v>8</v>
      </c>
      <c r="G63" s="11">
        <v>8</v>
      </c>
      <c r="H63" s="11">
        <v>8</v>
      </c>
      <c r="I63" s="11">
        <v>8</v>
      </c>
    </row>
    <row r="64" spans="1:9" ht="19.5" customHeight="1">
      <c r="A64" s="51" t="s">
        <v>89</v>
      </c>
      <c r="B64" s="52" t="s">
        <v>90</v>
      </c>
      <c r="C64" s="52">
        <v>41</v>
      </c>
      <c r="D64" s="53">
        <f>D65+D67+D68</f>
        <v>3201.43</v>
      </c>
      <c r="E64" s="53">
        <f>E65+E66+E67+E68</f>
        <v>4083.2799999999997</v>
      </c>
      <c r="F64" s="53">
        <f>F65+F67+F68</f>
        <v>2050</v>
      </c>
      <c r="G64" s="53">
        <f>G65+G67+G68</f>
        <v>3400</v>
      </c>
      <c r="H64" s="53">
        <f>H65+H67+H68</f>
        <v>3400</v>
      </c>
      <c r="I64" s="53">
        <f>I65+I67+I68</f>
        <v>3400</v>
      </c>
    </row>
    <row r="65" spans="1:9" ht="18" customHeight="1">
      <c r="A65" s="122" t="s">
        <v>20</v>
      </c>
      <c r="B65" s="44" t="s">
        <v>178</v>
      </c>
      <c r="C65" s="40"/>
      <c r="D65" s="41">
        <v>151.11</v>
      </c>
      <c r="E65" s="11">
        <v>549.74</v>
      </c>
      <c r="F65" s="11">
        <v>750</v>
      </c>
      <c r="G65" s="11">
        <v>200</v>
      </c>
      <c r="H65" s="11">
        <v>200</v>
      </c>
      <c r="I65" s="11">
        <v>200</v>
      </c>
    </row>
    <row r="66" spans="1:9" ht="18" customHeight="1">
      <c r="A66" s="122"/>
      <c r="B66" s="40" t="s">
        <v>59</v>
      </c>
      <c r="C66" s="40"/>
      <c r="D66" s="41"/>
      <c r="E66" s="11">
        <v>55.09</v>
      </c>
      <c r="F66" s="11"/>
      <c r="G66" s="11"/>
      <c r="H66" s="11"/>
      <c r="I66" s="11"/>
    </row>
    <row r="67" spans="1:9" ht="18" customHeight="1">
      <c r="A67" s="122"/>
      <c r="B67" s="98" t="s">
        <v>180</v>
      </c>
      <c r="C67" s="40"/>
      <c r="D67" s="41">
        <v>1970.32</v>
      </c>
      <c r="E67" s="11">
        <v>2793.45</v>
      </c>
      <c r="F67" s="11">
        <v>1000</v>
      </c>
      <c r="G67" s="11">
        <v>2500</v>
      </c>
      <c r="H67" s="11">
        <v>2500</v>
      </c>
      <c r="I67" s="11">
        <v>2500</v>
      </c>
    </row>
    <row r="68" spans="1:9" ht="18" customHeight="1">
      <c r="A68" s="122"/>
      <c r="B68" s="40" t="s">
        <v>172</v>
      </c>
      <c r="C68" s="40"/>
      <c r="D68" s="41">
        <v>1080</v>
      </c>
      <c r="E68" s="11">
        <v>685</v>
      </c>
      <c r="F68" s="11">
        <v>300</v>
      </c>
      <c r="G68" s="11">
        <v>700</v>
      </c>
      <c r="H68" s="11">
        <v>700</v>
      </c>
      <c r="I68" s="11">
        <v>700</v>
      </c>
    </row>
    <row r="69" spans="1:9" ht="19.5" customHeight="1">
      <c r="A69" s="51" t="s">
        <v>91</v>
      </c>
      <c r="B69" s="99" t="s">
        <v>92</v>
      </c>
      <c r="C69" s="52" t="s">
        <v>83</v>
      </c>
      <c r="D69" s="53">
        <f>D70+D71+D72+D73+D74</f>
        <v>13039.64</v>
      </c>
      <c r="E69" s="53">
        <f>E70+E71+E72+E73+E74+E75</f>
        <v>15859.900000000001</v>
      </c>
      <c r="F69" s="53">
        <f>F70+F71+F72+F73+F74</f>
        <v>24911.27</v>
      </c>
      <c r="G69" s="53">
        <f>G70+G71+G72+G73+G74</f>
        <v>26251</v>
      </c>
      <c r="H69" s="53">
        <f>H70+H71+H72+H73+H74</f>
        <v>26251</v>
      </c>
      <c r="I69" s="53">
        <f>I70+I71+I72+I73+I74</f>
        <v>26251</v>
      </c>
    </row>
    <row r="70" spans="1:9" ht="27.75" customHeight="1">
      <c r="A70" s="123" t="s">
        <v>20</v>
      </c>
      <c r="B70" s="44" t="s">
        <v>174</v>
      </c>
      <c r="C70" s="40"/>
      <c r="D70" s="41">
        <v>6138.41</v>
      </c>
      <c r="E70" s="11">
        <v>6162.74</v>
      </c>
      <c r="F70" s="11">
        <v>10911.92</v>
      </c>
      <c r="G70" s="11">
        <v>12556</v>
      </c>
      <c r="H70" s="11">
        <v>12556</v>
      </c>
      <c r="I70" s="11">
        <v>12556</v>
      </c>
    </row>
    <row r="71" spans="1:9" ht="18" customHeight="1">
      <c r="A71" s="123"/>
      <c r="B71" s="42" t="s">
        <v>166</v>
      </c>
      <c r="C71" s="40"/>
      <c r="D71" s="41">
        <v>1893.91</v>
      </c>
      <c r="E71" s="11">
        <v>1870.02</v>
      </c>
      <c r="F71" s="11">
        <v>3596.05</v>
      </c>
      <c r="G71" s="11">
        <v>4545</v>
      </c>
      <c r="H71" s="11">
        <v>4545</v>
      </c>
      <c r="I71" s="11">
        <v>4545</v>
      </c>
    </row>
    <row r="72" spans="1:9" ht="18" customHeight="1">
      <c r="A72" s="123"/>
      <c r="B72" s="44" t="s">
        <v>169</v>
      </c>
      <c r="C72" s="40"/>
      <c r="D72" s="41">
        <v>3159.34</v>
      </c>
      <c r="E72" s="11">
        <v>5059.46</v>
      </c>
      <c r="F72" s="11">
        <v>6713.3</v>
      </c>
      <c r="G72" s="11">
        <v>4000</v>
      </c>
      <c r="H72" s="11">
        <v>4000</v>
      </c>
      <c r="I72" s="11">
        <v>4000</v>
      </c>
    </row>
    <row r="73" spans="1:9" ht="18" customHeight="1">
      <c r="A73" s="123"/>
      <c r="B73" s="40" t="s">
        <v>180</v>
      </c>
      <c r="C73" s="40"/>
      <c r="D73" s="43">
        <v>1263.55</v>
      </c>
      <c r="E73" s="11">
        <v>1562.4</v>
      </c>
      <c r="F73" s="11">
        <v>1200</v>
      </c>
      <c r="G73" s="11">
        <v>1300</v>
      </c>
      <c r="H73" s="11">
        <v>1300</v>
      </c>
      <c r="I73" s="11">
        <v>1300</v>
      </c>
    </row>
    <row r="74" spans="1:9" ht="18" customHeight="1">
      <c r="A74" s="123"/>
      <c r="B74" s="44" t="s">
        <v>172</v>
      </c>
      <c r="C74" s="40"/>
      <c r="D74" s="43">
        <v>584.43</v>
      </c>
      <c r="E74" s="41">
        <v>1125.59</v>
      </c>
      <c r="F74" s="41">
        <v>2490</v>
      </c>
      <c r="G74" s="41">
        <v>3850</v>
      </c>
      <c r="H74" s="41">
        <v>3850</v>
      </c>
      <c r="I74" s="41">
        <v>3850</v>
      </c>
    </row>
    <row r="75" spans="1:9" ht="27.75" customHeight="1">
      <c r="A75" s="62"/>
      <c r="B75" s="44" t="s">
        <v>63</v>
      </c>
      <c r="C75" s="40"/>
      <c r="D75" s="43"/>
      <c r="E75" s="41">
        <v>79.69</v>
      </c>
      <c r="F75" s="45"/>
      <c r="G75" s="45"/>
      <c r="H75" s="45"/>
      <c r="I75" s="45"/>
    </row>
    <row r="76" spans="1:9" ht="19.5" customHeight="1">
      <c r="A76" s="51" t="s">
        <v>93</v>
      </c>
      <c r="B76" s="52" t="s">
        <v>94</v>
      </c>
      <c r="C76" s="52">
        <v>41</v>
      </c>
      <c r="D76" s="53">
        <f aca="true" t="shared" si="2" ref="D76:I76">D77</f>
        <v>1723.35</v>
      </c>
      <c r="E76" s="53">
        <f t="shared" si="2"/>
        <v>5699.49</v>
      </c>
      <c r="F76" s="53">
        <f t="shared" si="2"/>
        <v>1900</v>
      </c>
      <c r="G76" s="53">
        <f t="shared" si="2"/>
        <v>1900</v>
      </c>
      <c r="H76" s="53">
        <f t="shared" si="2"/>
        <v>1900</v>
      </c>
      <c r="I76" s="53">
        <f t="shared" si="2"/>
        <v>1900</v>
      </c>
    </row>
    <row r="77" spans="1:9" ht="18" customHeight="1">
      <c r="A77" s="39" t="s">
        <v>80</v>
      </c>
      <c r="B77" s="40" t="s">
        <v>58</v>
      </c>
      <c r="C77" s="40"/>
      <c r="D77" s="43">
        <v>1723.35</v>
      </c>
      <c r="E77" s="11">
        <v>5699.49</v>
      </c>
      <c r="F77" s="11">
        <v>1900</v>
      </c>
      <c r="G77" s="11">
        <v>1900</v>
      </c>
      <c r="H77" s="11">
        <v>1900</v>
      </c>
      <c r="I77" s="11">
        <v>1900</v>
      </c>
    </row>
    <row r="78" spans="1:9" ht="19.5" customHeight="1">
      <c r="A78" s="51" t="s">
        <v>95</v>
      </c>
      <c r="B78" s="52" t="s">
        <v>96</v>
      </c>
      <c r="C78" s="52">
        <v>41</v>
      </c>
      <c r="D78" s="53">
        <f>D79+D80</f>
        <v>3363.86</v>
      </c>
      <c r="E78" s="53">
        <f>E79+E80+E81</f>
        <v>4469.4</v>
      </c>
      <c r="F78" s="53">
        <f>F81</f>
        <v>6196</v>
      </c>
      <c r="G78" s="53">
        <f>G81</f>
        <v>6196</v>
      </c>
      <c r="H78" s="53">
        <f>H81</f>
        <v>6196</v>
      </c>
      <c r="I78" s="53">
        <f>I81</f>
        <v>6196</v>
      </c>
    </row>
    <row r="79" spans="1:9" ht="18" customHeight="1">
      <c r="A79" s="54"/>
      <c r="B79" s="40" t="s">
        <v>58</v>
      </c>
      <c r="C79" s="40"/>
      <c r="D79" s="41">
        <v>3174.76</v>
      </c>
      <c r="E79" s="11">
        <v>3666.4</v>
      </c>
      <c r="F79" s="11"/>
      <c r="G79" s="11"/>
      <c r="H79" s="11"/>
      <c r="I79" s="11"/>
    </row>
    <row r="80" spans="1:9" ht="18" customHeight="1">
      <c r="A80" s="54"/>
      <c r="B80" s="40" t="s">
        <v>61</v>
      </c>
      <c r="C80" s="40"/>
      <c r="D80" s="41">
        <v>189.1</v>
      </c>
      <c r="E80" s="11">
        <v>53</v>
      </c>
      <c r="F80" s="11"/>
      <c r="G80" s="11"/>
      <c r="H80" s="11"/>
      <c r="I80" s="11"/>
    </row>
    <row r="81" spans="1:9" ht="18" customHeight="1">
      <c r="A81" s="54"/>
      <c r="B81" s="40" t="s">
        <v>159</v>
      </c>
      <c r="C81" s="40"/>
      <c r="D81" s="41"/>
      <c r="E81" s="11">
        <v>750</v>
      </c>
      <c r="F81" s="11">
        <v>6196</v>
      </c>
      <c r="G81" s="11">
        <v>6196</v>
      </c>
      <c r="H81" s="11">
        <v>6196</v>
      </c>
      <c r="I81" s="11">
        <v>6196</v>
      </c>
    </row>
    <row r="82" spans="1:9" s="63" customFormat="1" ht="39.75" customHeight="1">
      <c r="A82" s="46" t="s">
        <v>97</v>
      </c>
      <c r="B82" s="47" t="s">
        <v>98</v>
      </c>
      <c r="C82" s="48" t="s">
        <v>83</v>
      </c>
      <c r="D82" s="49">
        <f>D83+D84+D86+D87+D88+D89+D90+D91</f>
        <v>21672.480000000003</v>
      </c>
      <c r="E82" s="49">
        <f>E83+E84+E85+E86+E87+E88+E89+E91</f>
        <v>15771.850000000002</v>
      </c>
      <c r="F82" s="49">
        <f>F83+F84+F86+F87+F88+F89+F91</f>
        <v>14503.810000000001</v>
      </c>
      <c r="G82" s="49">
        <f>G83+G84+G86+G87+G88+G89+G91</f>
        <v>14017</v>
      </c>
      <c r="H82" s="49">
        <f>H83+H84+H86+H87+H88+H89+H91</f>
        <v>14017</v>
      </c>
      <c r="I82" s="49">
        <f>I83+I84+I86+I87+I88+I89+I91</f>
        <v>14017</v>
      </c>
    </row>
    <row r="83" spans="1:9" ht="27.75" customHeight="1">
      <c r="A83" s="121" t="s">
        <v>20</v>
      </c>
      <c r="B83" s="44" t="s">
        <v>174</v>
      </c>
      <c r="C83" s="40"/>
      <c r="D83" s="41">
        <v>6197.92</v>
      </c>
      <c r="E83" s="11">
        <v>6400.74</v>
      </c>
      <c r="F83" s="11">
        <v>6873.52</v>
      </c>
      <c r="G83" s="11">
        <v>7752</v>
      </c>
      <c r="H83" s="11">
        <v>7752</v>
      </c>
      <c r="I83" s="11">
        <v>7752</v>
      </c>
    </row>
    <row r="84" spans="1:9" ht="18" customHeight="1">
      <c r="A84" s="121"/>
      <c r="B84" s="42" t="s">
        <v>166</v>
      </c>
      <c r="C84" s="40"/>
      <c r="D84" s="41">
        <v>2186.36</v>
      </c>
      <c r="E84" s="11">
        <v>2264.03</v>
      </c>
      <c r="F84" s="11">
        <v>2420.29</v>
      </c>
      <c r="G84" s="11">
        <v>2865</v>
      </c>
      <c r="H84" s="11">
        <v>2865</v>
      </c>
      <c r="I84" s="11">
        <v>2865</v>
      </c>
    </row>
    <row r="85" spans="1:9" ht="18" customHeight="1">
      <c r="A85" s="121"/>
      <c r="B85" s="42" t="s">
        <v>57</v>
      </c>
      <c r="C85" s="40"/>
      <c r="D85" s="41"/>
      <c r="E85" s="11">
        <v>7.1</v>
      </c>
      <c r="F85" s="11" t="s">
        <v>80</v>
      </c>
      <c r="G85" s="11" t="s">
        <v>80</v>
      </c>
      <c r="H85" s="11" t="s">
        <v>80</v>
      </c>
      <c r="I85" s="11" t="s">
        <v>80</v>
      </c>
    </row>
    <row r="86" spans="1:9" ht="18" customHeight="1">
      <c r="A86" s="121"/>
      <c r="B86" s="44" t="s">
        <v>178</v>
      </c>
      <c r="C86" s="40"/>
      <c r="D86" s="41">
        <v>659.18</v>
      </c>
      <c r="E86" s="11">
        <v>604.76</v>
      </c>
      <c r="F86" s="11">
        <v>700</v>
      </c>
      <c r="G86" s="11">
        <v>300</v>
      </c>
      <c r="H86" s="11">
        <v>300</v>
      </c>
      <c r="I86" s="11">
        <v>300</v>
      </c>
    </row>
    <row r="87" spans="1:9" ht="18" customHeight="1">
      <c r="A87" s="121"/>
      <c r="B87" s="40" t="s">
        <v>169</v>
      </c>
      <c r="C87" s="40"/>
      <c r="D87" s="41">
        <v>2907.33</v>
      </c>
      <c r="E87" s="11">
        <v>2691.58</v>
      </c>
      <c r="F87" s="11">
        <v>2000</v>
      </c>
      <c r="G87" s="11">
        <v>500</v>
      </c>
      <c r="H87" s="11">
        <v>500</v>
      </c>
      <c r="I87" s="11">
        <v>500</v>
      </c>
    </row>
    <row r="88" spans="1:9" ht="18" customHeight="1">
      <c r="A88" s="121"/>
      <c r="B88" s="44" t="s">
        <v>184</v>
      </c>
      <c r="C88" s="40"/>
      <c r="D88" s="41">
        <v>159.7</v>
      </c>
      <c r="E88" s="11">
        <v>2903.94</v>
      </c>
      <c r="F88" s="11">
        <v>1350</v>
      </c>
      <c r="G88" s="11">
        <v>1500</v>
      </c>
      <c r="H88" s="11">
        <v>1500</v>
      </c>
      <c r="I88" s="11">
        <v>1500</v>
      </c>
    </row>
    <row r="89" spans="1:9" ht="18" customHeight="1">
      <c r="A89" s="121"/>
      <c r="B89" s="44" t="s">
        <v>180</v>
      </c>
      <c r="C89" s="40"/>
      <c r="D89" s="41">
        <v>372.27</v>
      </c>
      <c r="E89" s="11">
        <v>461.26</v>
      </c>
      <c r="F89" s="11">
        <v>100</v>
      </c>
      <c r="G89" s="11">
        <v>100</v>
      </c>
      <c r="H89" s="11">
        <v>100</v>
      </c>
      <c r="I89" s="11">
        <v>100</v>
      </c>
    </row>
    <row r="90" spans="1:9" ht="18" customHeight="1">
      <c r="A90" s="121"/>
      <c r="B90" s="40" t="s">
        <v>84</v>
      </c>
      <c r="C90" s="40"/>
      <c r="D90" s="41">
        <v>8400</v>
      </c>
      <c r="E90" s="11"/>
      <c r="F90" s="11"/>
      <c r="G90" s="11"/>
      <c r="H90" s="11"/>
      <c r="I90" s="11"/>
    </row>
    <row r="91" spans="1:9" ht="18" customHeight="1">
      <c r="A91" s="121"/>
      <c r="B91" s="44" t="s">
        <v>172</v>
      </c>
      <c r="C91" s="40"/>
      <c r="D91" s="43">
        <v>789.72</v>
      </c>
      <c r="E91" s="11">
        <v>438.44</v>
      </c>
      <c r="F91" s="11">
        <v>1060</v>
      </c>
      <c r="G91" s="11">
        <v>1000</v>
      </c>
      <c r="H91" s="11">
        <v>1000</v>
      </c>
      <c r="I91" s="11">
        <v>1000</v>
      </c>
    </row>
    <row r="92" spans="1:9" ht="19.5" customHeight="1">
      <c r="A92" s="51" t="s">
        <v>99</v>
      </c>
      <c r="B92" s="52" t="s">
        <v>100</v>
      </c>
      <c r="C92" s="52" t="s">
        <v>83</v>
      </c>
      <c r="D92" s="53">
        <f>D93+D94+D95+D96</f>
        <v>1932.7600000000002</v>
      </c>
      <c r="E92" s="53">
        <f>E93+E94+E96</f>
        <v>1327.39</v>
      </c>
      <c r="F92" s="53">
        <f>F93+F94+F96</f>
        <v>1220</v>
      </c>
      <c r="G92" s="53">
        <f>G93+G94+G96</f>
        <v>920</v>
      </c>
      <c r="H92" s="53">
        <f>H93+H94+H96</f>
        <v>920</v>
      </c>
      <c r="I92" s="53">
        <f>I93+I94+I96</f>
        <v>920</v>
      </c>
    </row>
    <row r="93" spans="1:9" ht="18" customHeight="1">
      <c r="A93" s="119" t="s">
        <v>20</v>
      </c>
      <c r="B93" s="44" t="s">
        <v>178</v>
      </c>
      <c r="C93" s="40"/>
      <c r="D93" s="41">
        <v>1412.66</v>
      </c>
      <c r="E93" s="11">
        <v>705.2</v>
      </c>
      <c r="F93" s="11">
        <v>1020</v>
      </c>
      <c r="G93" s="11">
        <v>720</v>
      </c>
      <c r="H93" s="11">
        <v>720</v>
      </c>
      <c r="I93" s="11">
        <v>720</v>
      </c>
    </row>
    <row r="94" spans="1:9" ht="18" customHeight="1">
      <c r="A94" s="119"/>
      <c r="B94" s="44" t="s">
        <v>169</v>
      </c>
      <c r="C94" s="40"/>
      <c r="D94" s="41">
        <v>256.6</v>
      </c>
      <c r="E94" s="11">
        <v>366.19</v>
      </c>
      <c r="F94" s="11">
        <v>100</v>
      </c>
      <c r="G94" s="11">
        <v>100</v>
      </c>
      <c r="H94" s="11">
        <v>100</v>
      </c>
      <c r="I94" s="11">
        <v>100</v>
      </c>
    </row>
    <row r="95" spans="1:9" ht="18" customHeight="1">
      <c r="A95" s="39"/>
      <c r="B95" s="40" t="s">
        <v>183</v>
      </c>
      <c r="C95" s="40"/>
      <c r="D95" s="41">
        <v>108</v>
      </c>
      <c r="E95" s="11"/>
      <c r="F95" s="11"/>
      <c r="G95" s="11"/>
      <c r="H95" s="11"/>
      <c r="I95" s="11"/>
    </row>
    <row r="96" spans="1:9" ht="18" customHeight="1">
      <c r="A96" s="39"/>
      <c r="B96" s="40" t="s">
        <v>172</v>
      </c>
      <c r="C96" s="40"/>
      <c r="D96" s="41">
        <v>155.5</v>
      </c>
      <c r="E96" s="11">
        <v>256</v>
      </c>
      <c r="F96" s="11">
        <v>100</v>
      </c>
      <c r="G96" s="11">
        <v>100</v>
      </c>
      <c r="H96" s="11">
        <v>100</v>
      </c>
      <c r="I96" s="11">
        <v>100</v>
      </c>
    </row>
    <row r="97" spans="1:9" ht="19.5" customHeight="1">
      <c r="A97" s="51" t="s">
        <v>101</v>
      </c>
      <c r="B97" s="52" t="s">
        <v>102</v>
      </c>
      <c r="C97" s="52" t="s">
        <v>83</v>
      </c>
      <c r="D97" s="53">
        <f aca="true" t="shared" si="3" ref="D97:I97">D98+D99+D100+D101</f>
        <v>2425.44</v>
      </c>
      <c r="E97" s="53">
        <f t="shared" si="3"/>
        <v>4383.860000000001</v>
      </c>
      <c r="F97" s="53">
        <f t="shared" si="3"/>
        <v>3460</v>
      </c>
      <c r="G97" s="53">
        <f t="shared" si="3"/>
        <v>1260</v>
      </c>
      <c r="H97" s="53">
        <f t="shared" si="3"/>
        <v>1260</v>
      </c>
      <c r="I97" s="53">
        <f t="shared" si="3"/>
        <v>1260</v>
      </c>
    </row>
    <row r="98" spans="1:9" ht="18" customHeight="1">
      <c r="A98" s="65"/>
      <c r="B98" s="44" t="s">
        <v>178</v>
      </c>
      <c r="C98" s="40"/>
      <c r="D98" s="43">
        <v>1164.26</v>
      </c>
      <c r="E98" s="11">
        <v>821.97</v>
      </c>
      <c r="F98" s="11">
        <v>1100</v>
      </c>
      <c r="G98" s="11">
        <v>600</v>
      </c>
      <c r="H98" s="11">
        <v>600</v>
      </c>
      <c r="I98" s="11">
        <v>600</v>
      </c>
    </row>
    <row r="99" spans="1:9" ht="18" customHeight="1">
      <c r="A99" s="66"/>
      <c r="B99" s="44" t="s">
        <v>169</v>
      </c>
      <c r="C99" s="40"/>
      <c r="D99" s="43">
        <v>577.78</v>
      </c>
      <c r="E99" s="11">
        <v>177.55</v>
      </c>
      <c r="F99" s="11">
        <v>2170</v>
      </c>
      <c r="G99" s="11">
        <v>100</v>
      </c>
      <c r="H99" s="11">
        <v>100</v>
      </c>
      <c r="I99" s="11">
        <v>100</v>
      </c>
    </row>
    <row r="100" spans="1:9" ht="18" customHeight="1">
      <c r="A100" s="66"/>
      <c r="B100" s="44" t="s">
        <v>171</v>
      </c>
      <c r="C100" s="40"/>
      <c r="D100" s="43">
        <v>60.4</v>
      </c>
      <c r="E100" s="11">
        <v>3258.34</v>
      </c>
      <c r="F100" s="11">
        <v>130</v>
      </c>
      <c r="G100" s="11">
        <v>500</v>
      </c>
      <c r="H100" s="11">
        <v>500</v>
      </c>
      <c r="I100" s="11">
        <v>500</v>
      </c>
    </row>
    <row r="101" spans="1:9" ht="18" customHeight="1">
      <c r="A101" s="66"/>
      <c r="B101" s="40" t="s">
        <v>172</v>
      </c>
      <c r="C101" s="40"/>
      <c r="D101" s="43">
        <v>623</v>
      </c>
      <c r="E101" s="11">
        <v>126</v>
      </c>
      <c r="F101" s="11">
        <v>60</v>
      </c>
      <c r="G101" s="11">
        <v>60</v>
      </c>
      <c r="H101" s="11">
        <v>60</v>
      </c>
      <c r="I101" s="11">
        <v>60</v>
      </c>
    </row>
    <row r="102" spans="1:9" ht="39.75" customHeight="1">
      <c r="A102" s="50" t="s">
        <v>103</v>
      </c>
      <c r="B102" s="47" t="s">
        <v>104</v>
      </c>
      <c r="C102" s="47">
        <v>41</v>
      </c>
      <c r="D102" s="67">
        <f>D103+D104+D105+D106</f>
        <v>6936.57</v>
      </c>
      <c r="E102" s="49">
        <f>E103+E104+E105+E106</f>
        <v>6885.54</v>
      </c>
      <c r="F102" s="49">
        <f>F103+F104+F105+F106</f>
        <v>29736.4</v>
      </c>
      <c r="G102" s="49">
        <f>G103+G104+G106</f>
        <v>2090</v>
      </c>
      <c r="H102" s="49">
        <f>H103+H104+H106</f>
        <v>2090</v>
      </c>
      <c r="I102" s="49">
        <f>I103+I104+I106</f>
        <v>2090</v>
      </c>
    </row>
    <row r="103" spans="1:9" ht="18" customHeight="1">
      <c r="A103" s="121" t="s">
        <v>20</v>
      </c>
      <c r="B103" s="44" t="s">
        <v>178</v>
      </c>
      <c r="C103" s="40"/>
      <c r="D103" s="43">
        <v>2796.63</v>
      </c>
      <c r="E103" s="11">
        <v>2007.24</v>
      </c>
      <c r="F103" s="11">
        <v>2550</v>
      </c>
      <c r="G103" s="11">
        <v>1700</v>
      </c>
      <c r="H103" s="11">
        <v>1700</v>
      </c>
      <c r="I103" s="11">
        <v>1700</v>
      </c>
    </row>
    <row r="104" spans="1:9" ht="18" customHeight="1">
      <c r="A104" s="121"/>
      <c r="B104" s="44" t="s">
        <v>181</v>
      </c>
      <c r="C104" s="40"/>
      <c r="D104" s="43">
        <v>453.28</v>
      </c>
      <c r="E104" s="11">
        <v>319.3</v>
      </c>
      <c r="F104" s="11">
        <v>4274.88</v>
      </c>
      <c r="G104" s="11">
        <v>300</v>
      </c>
      <c r="H104" s="11">
        <v>300</v>
      </c>
      <c r="I104" s="11">
        <v>300</v>
      </c>
    </row>
    <row r="105" spans="1:9" ht="18" customHeight="1">
      <c r="A105" s="121"/>
      <c r="B105" s="44" t="s">
        <v>171</v>
      </c>
      <c r="C105" s="40"/>
      <c r="D105" s="43">
        <v>3590.66</v>
      </c>
      <c r="E105" s="11">
        <v>4375</v>
      </c>
      <c r="F105" s="11">
        <v>22821.52</v>
      </c>
      <c r="G105" s="11"/>
      <c r="H105" s="11"/>
      <c r="I105" s="11"/>
    </row>
    <row r="106" spans="1:9" ht="18" customHeight="1">
      <c r="A106" s="64"/>
      <c r="B106" s="40" t="s">
        <v>172</v>
      </c>
      <c r="C106" s="40"/>
      <c r="D106" s="43">
        <v>96</v>
      </c>
      <c r="E106" s="11">
        <v>184</v>
      </c>
      <c r="F106" s="11">
        <v>90</v>
      </c>
      <c r="G106" s="11">
        <v>90</v>
      </c>
      <c r="H106" s="11">
        <v>90</v>
      </c>
      <c r="I106" s="11">
        <v>90</v>
      </c>
    </row>
    <row r="107" spans="1:9" ht="19.5" customHeight="1">
      <c r="A107" s="51" t="s">
        <v>103</v>
      </c>
      <c r="B107" s="52" t="s">
        <v>105</v>
      </c>
      <c r="C107" s="52">
        <v>41</v>
      </c>
      <c r="D107" s="53">
        <f>D108+D109+D111+D113</f>
        <v>1191.1100000000001</v>
      </c>
      <c r="E107" s="53">
        <f>E108+E109+E110+E111+E112+E113</f>
        <v>893.5500000000001</v>
      </c>
      <c r="F107" s="53">
        <f>F109+F110+F111+F113</f>
        <v>904.4</v>
      </c>
      <c r="G107" s="53">
        <f>G109+G111+G113</f>
        <v>20</v>
      </c>
      <c r="H107" s="53">
        <f>H109+H111+H113</f>
        <v>20</v>
      </c>
      <c r="I107" s="53">
        <f>I109+I111+I113</f>
        <v>20</v>
      </c>
    </row>
    <row r="108" spans="1:9" ht="27.75" customHeight="1">
      <c r="A108" s="121" t="s">
        <v>20</v>
      </c>
      <c r="B108" s="44" t="s">
        <v>174</v>
      </c>
      <c r="C108" s="40"/>
      <c r="D108" s="41">
        <v>459.81</v>
      </c>
      <c r="E108" s="11">
        <v>448.56</v>
      </c>
      <c r="F108" s="11"/>
      <c r="G108" s="11"/>
      <c r="H108" s="11"/>
      <c r="I108" s="11"/>
    </row>
    <row r="109" spans="1:9" ht="18" customHeight="1">
      <c r="A109" s="121"/>
      <c r="B109" s="42" t="s">
        <v>166</v>
      </c>
      <c r="C109" s="40"/>
      <c r="D109" s="41">
        <v>195.57</v>
      </c>
      <c r="E109" s="11">
        <v>165.62</v>
      </c>
      <c r="F109" s="11">
        <v>4.4</v>
      </c>
      <c r="G109" s="11">
        <v>0</v>
      </c>
      <c r="H109" s="11">
        <v>0</v>
      </c>
      <c r="I109" s="11">
        <v>0</v>
      </c>
    </row>
    <row r="110" spans="1:9" ht="18" customHeight="1">
      <c r="A110" s="121"/>
      <c r="B110" s="42" t="s">
        <v>57</v>
      </c>
      <c r="C110" s="40"/>
      <c r="D110" s="41"/>
      <c r="E110" s="11">
        <v>20</v>
      </c>
      <c r="F110" s="11">
        <v>20</v>
      </c>
      <c r="G110" s="11"/>
      <c r="H110" s="11"/>
      <c r="I110" s="11"/>
    </row>
    <row r="111" spans="1:9" ht="18" customHeight="1">
      <c r="A111" s="121"/>
      <c r="B111" s="40" t="s">
        <v>169</v>
      </c>
      <c r="C111" s="40"/>
      <c r="D111" s="41">
        <v>465.58</v>
      </c>
      <c r="E111" s="11">
        <v>164.62</v>
      </c>
      <c r="F111" s="11">
        <v>250</v>
      </c>
      <c r="G111" s="11">
        <v>20</v>
      </c>
      <c r="H111" s="11">
        <v>20</v>
      </c>
      <c r="I111" s="11">
        <v>20</v>
      </c>
    </row>
    <row r="112" spans="1:9" ht="18" customHeight="1">
      <c r="A112" s="95"/>
      <c r="B112" s="40" t="s">
        <v>183</v>
      </c>
      <c r="C112" s="40"/>
      <c r="D112" s="41"/>
      <c r="E112" s="11">
        <v>25</v>
      </c>
      <c r="F112" s="11"/>
      <c r="G112" s="11"/>
      <c r="H112" s="11"/>
      <c r="I112" s="11"/>
    </row>
    <row r="113" spans="1:9" ht="18" customHeight="1">
      <c r="A113" s="64"/>
      <c r="B113" s="40" t="s">
        <v>172</v>
      </c>
      <c r="C113" s="40"/>
      <c r="D113" s="41">
        <v>70.15</v>
      </c>
      <c r="E113" s="11">
        <v>69.75</v>
      </c>
      <c r="F113" s="11">
        <v>630</v>
      </c>
      <c r="G113" s="11">
        <v>0</v>
      </c>
      <c r="H113" s="11">
        <v>0</v>
      </c>
      <c r="I113" s="11">
        <v>0</v>
      </c>
    </row>
    <row r="114" spans="1:9" ht="39.75" customHeight="1">
      <c r="A114" s="46" t="s">
        <v>103</v>
      </c>
      <c r="B114" s="47" t="s">
        <v>106</v>
      </c>
      <c r="C114" s="48">
        <v>41</v>
      </c>
      <c r="D114" s="49">
        <f>D116</f>
        <v>276.86</v>
      </c>
      <c r="E114" s="49">
        <f>E116</f>
        <v>276.86</v>
      </c>
      <c r="F114" s="49">
        <f>F115+F116</f>
        <v>568.46</v>
      </c>
      <c r="G114" s="49">
        <f>G116+G115</f>
        <v>800</v>
      </c>
      <c r="H114" s="49">
        <f>H116+H115</f>
        <v>800</v>
      </c>
      <c r="I114" s="49">
        <f>I116+I115</f>
        <v>800</v>
      </c>
    </row>
    <row r="115" spans="1:9" ht="18" customHeight="1">
      <c r="A115" s="119" t="s">
        <v>20</v>
      </c>
      <c r="B115" s="40" t="s">
        <v>183</v>
      </c>
      <c r="C115" s="40"/>
      <c r="D115" s="43"/>
      <c r="E115" s="11"/>
      <c r="F115" s="11">
        <v>291.6</v>
      </c>
      <c r="G115" s="11">
        <v>500</v>
      </c>
      <c r="H115" s="11">
        <v>500</v>
      </c>
      <c r="I115" s="11">
        <v>500</v>
      </c>
    </row>
    <row r="116" spans="1:9" ht="18" customHeight="1">
      <c r="A116" s="119"/>
      <c r="B116" s="44" t="s">
        <v>172</v>
      </c>
      <c r="C116" s="40"/>
      <c r="D116" s="43">
        <v>276.86</v>
      </c>
      <c r="E116" s="11">
        <v>276.86</v>
      </c>
      <c r="F116" s="11">
        <v>276.86</v>
      </c>
      <c r="G116" s="11">
        <v>300</v>
      </c>
      <c r="H116" s="11">
        <v>300</v>
      </c>
      <c r="I116" s="11">
        <v>300</v>
      </c>
    </row>
    <row r="117" spans="1:9" ht="39.75" customHeight="1">
      <c r="A117" s="46" t="s">
        <v>103</v>
      </c>
      <c r="B117" s="47" t="s">
        <v>107</v>
      </c>
      <c r="C117" s="47" t="s">
        <v>83</v>
      </c>
      <c r="D117" s="67">
        <f>D118+D119+D120+D121+D124+D125</f>
        <v>5965.34</v>
      </c>
      <c r="E117" s="49">
        <f>E118+E119+E120+E121+E123+E124+E125</f>
        <v>6949.110000000001</v>
      </c>
      <c r="F117" s="49">
        <f>F121+F122+F123+F125+F124</f>
        <v>5848.02</v>
      </c>
      <c r="G117" s="49">
        <f>G121+G124+G125</f>
        <v>4500</v>
      </c>
      <c r="H117" s="49">
        <f>H121+H124+H125</f>
        <v>4500</v>
      </c>
      <c r="I117" s="49">
        <f>I121+I124+I125</f>
        <v>4500</v>
      </c>
    </row>
    <row r="118" spans="1:9" ht="27.75" customHeight="1">
      <c r="A118" s="68" t="s">
        <v>20</v>
      </c>
      <c r="B118" s="44" t="s">
        <v>174</v>
      </c>
      <c r="C118" s="69"/>
      <c r="D118" s="70">
        <v>13.7</v>
      </c>
      <c r="E118" s="43">
        <v>136.47</v>
      </c>
      <c r="F118" s="43"/>
      <c r="G118" s="43"/>
      <c r="H118" s="43"/>
      <c r="I118" s="43"/>
    </row>
    <row r="119" spans="1:9" ht="18" customHeight="1">
      <c r="A119" s="71"/>
      <c r="B119" s="69" t="s">
        <v>166</v>
      </c>
      <c r="C119" s="69"/>
      <c r="D119" s="70">
        <v>143.38</v>
      </c>
      <c r="E119" s="43">
        <v>52.74</v>
      </c>
      <c r="F119" s="43"/>
      <c r="G119" s="43"/>
      <c r="H119" s="43"/>
      <c r="I119" s="43"/>
    </row>
    <row r="120" spans="1:9" ht="18" customHeight="1">
      <c r="A120" s="71"/>
      <c r="B120" s="69" t="s">
        <v>57</v>
      </c>
      <c r="C120" s="69"/>
      <c r="D120" s="70">
        <v>10</v>
      </c>
      <c r="E120" s="43">
        <v>29.42</v>
      </c>
      <c r="F120" s="43"/>
      <c r="G120" s="43"/>
      <c r="H120" s="43"/>
      <c r="I120" s="43"/>
    </row>
    <row r="121" spans="1:9" ht="18" customHeight="1">
      <c r="A121" s="120" t="s">
        <v>80</v>
      </c>
      <c r="B121" s="44" t="s">
        <v>169</v>
      </c>
      <c r="C121" s="40"/>
      <c r="D121" s="43">
        <v>4248.99</v>
      </c>
      <c r="E121" s="41">
        <v>3992.99</v>
      </c>
      <c r="F121" s="41">
        <v>4000</v>
      </c>
      <c r="G121" s="41">
        <v>3500</v>
      </c>
      <c r="H121" s="41">
        <v>3500</v>
      </c>
      <c r="I121" s="41">
        <v>3500</v>
      </c>
    </row>
    <row r="122" spans="1:9" ht="18" customHeight="1">
      <c r="A122" s="120"/>
      <c r="B122" s="40" t="s">
        <v>60</v>
      </c>
      <c r="C122" s="40"/>
      <c r="D122" s="43"/>
      <c r="E122" s="41"/>
      <c r="F122" s="41">
        <v>0</v>
      </c>
      <c r="G122" s="41"/>
      <c r="H122" s="41"/>
      <c r="I122" s="41"/>
    </row>
    <row r="123" spans="1:9" ht="18" customHeight="1">
      <c r="A123" s="120"/>
      <c r="B123" s="40" t="s">
        <v>183</v>
      </c>
      <c r="C123" s="40"/>
      <c r="D123" s="43"/>
      <c r="E123" s="41">
        <v>55.8</v>
      </c>
      <c r="F123" s="41">
        <v>262.88</v>
      </c>
      <c r="G123" s="41"/>
      <c r="H123" s="41"/>
      <c r="I123" s="41"/>
    </row>
    <row r="124" spans="1:9" ht="18" customHeight="1">
      <c r="A124" s="120"/>
      <c r="B124" s="40" t="s">
        <v>84</v>
      </c>
      <c r="C124" s="40"/>
      <c r="D124" s="43">
        <v>102.42</v>
      </c>
      <c r="E124" s="41">
        <v>100</v>
      </c>
      <c r="F124" s="41">
        <v>200</v>
      </c>
      <c r="G124" s="41">
        <v>0</v>
      </c>
      <c r="H124" s="41">
        <v>0</v>
      </c>
      <c r="I124" s="41">
        <v>0</v>
      </c>
    </row>
    <row r="125" spans="1:9" ht="18" customHeight="1">
      <c r="A125" s="120"/>
      <c r="B125" s="44" t="s">
        <v>172</v>
      </c>
      <c r="C125" s="40"/>
      <c r="D125" s="43">
        <v>1446.85</v>
      </c>
      <c r="E125" s="41">
        <v>2581.69</v>
      </c>
      <c r="F125" s="41">
        <v>1385.14</v>
      </c>
      <c r="G125" s="41">
        <v>1000</v>
      </c>
      <c r="H125" s="41">
        <v>1000</v>
      </c>
      <c r="I125" s="41">
        <v>1000</v>
      </c>
    </row>
    <row r="126" spans="1:9" ht="39.75" customHeight="1">
      <c r="A126" s="46" t="s">
        <v>103</v>
      </c>
      <c r="B126" s="47" t="s">
        <v>108</v>
      </c>
      <c r="C126" s="48">
        <v>41</v>
      </c>
      <c r="D126" s="49">
        <f>D127</f>
        <v>2900</v>
      </c>
      <c r="E126" s="49">
        <v>3300</v>
      </c>
      <c r="F126" s="49">
        <v>4372.6</v>
      </c>
      <c r="G126" s="49">
        <f>G127</f>
        <v>3000</v>
      </c>
      <c r="H126" s="49">
        <f>H127</f>
        <v>3000</v>
      </c>
      <c r="I126" s="49">
        <f>I127</f>
        <v>3000</v>
      </c>
    </row>
    <row r="127" spans="1:9" ht="27.75" customHeight="1">
      <c r="A127" s="54" t="s">
        <v>20</v>
      </c>
      <c r="B127" s="42" t="s">
        <v>63</v>
      </c>
      <c r="C127" s="40"/>
      <c r="D127" s="41">
        <v>2900</v>
      </c>
      <c r="E127" s="11">
        <v>3300</v>
      </c>
      <c r="F127" s="11">
        <v>4372.6</v>
      </c>
      <c r="G127" s="11">
        <v>3000</v>
      </c>
      <c r="H127" s="11">
        <v>3000</v>
      </c>
      <c r="I127" s="11">
        <v>3000</v>
      </c>
    </row>
    <row r="128" spans="1:9" ht="39.75" customHeight="1">
      <c r="A128" s="46" t="s">
        <v>109</v>
      </c>
      <c r="B128" s="47" t="s">
        <v>110</v>
      </c>
      <c r="C128" s="48">
        <v>41</v>
      </c>
      <c r="D128" s="49">
        <f>D129</f>
        <v>901.4</v>
      </c>
      <c r="E128" s="49">
        <v>1032.96</v>
      </c>
      <c r="F128" s="49">
        <v>1055</v>
      </c>
      <c r="G128" s="49">
        <f>G129</f>
        <v>1217</v>
      </c>
      <c r="H128" s="49">
        <f>H129</f>
        <v>1217</v>
      </c>
      <c r="I128" s="49">
        <f>I129</f>
        <v>1217</v>
      </c>
    </row>
    <row r="129" spans="1:9" ht="27.75" customHeight="1">
      <c r="A129" s="54" t="s">
        <v>20</v>
      </c>
      <c r="B129" s="42" t="s">
        <v>63</v>
      </c>
      <c r="C129" s="40"/>
      <c r="D129" s="41">
        <v>901.4</v>
      </c>
      <c r="E129" s="41">
        <v>1032.96</v>
      </c>
      <c r="F129" s="41">
        <v>1055</v>
      </c>
      <c r="G129" s="41">
        <v>1217</v>
      </c>
      <c r="H129" s="41">
        <v>1217</v>
      </c>
      <c r="I129" s="41">
        <v>1217</v>
      </c>
    </row>
    <row r="130" spans="1:9" ht="39.75" customHeight="1">
      <c r="A130" s="46" t="s">
        <v>109</v>
      </c>
      <c r="B130" s="47" t="s">
        <v>111</v>
      </c>
      <c r="C130" s="48">
        <v>41</v>
      </c>
      <c r="D130" s="49">
        <f>D131+D132</f>
        <v>509.81</v>
      </c>
      <c r="E130" s="49">
        <f>E131+E132+E133+E134</f>
        <v>3537.87</v>
      </c>
      <c r="F130" s="49">
        <f>F131+F132+F133+F134</f>
        <v>882</v>
      </c>
      <c r="G130" s="49">
        <f>G131+G133</f>
        <v>1300</v>
      </c>
      <c r="H130" s="49">
        <f>H131+H133</f>
        <v>1300</v>
      </c>
      <c r="I130" s="49">
        <f>I131+I133</f>
        <v>1300</v>
      </c>
    </row>
    <row r="131" spans="1:9" ht="18" customHeight="1">
      <c r="A131" s="119" t="s">
        <v>20</v>
      </c>
      <c r="B131" s="44" t="s">
        <v>178</v>
      </c>
      <c r="C131" s="40"/>
      <c r="D131" s="43">
        <v>468.49</v>
      </c>
      <c r="E131" s="11">
        <v>263.1</v>
      </c>
      <c r="F131" s="11">
        <v>340</v>
      </c>
      <c r="G131" s="11">
        <v>300</v>
      </c>
      <c r="H131" s="11">
        <v>300</v>
      </c>
      <c r="I131" s="11">
        <v>300</v>
      </c>
    </row>
    <row r="132" spans="1:9" ht="18" customHeight="1">
      <c r="A132" s="119"/>
      <c r="B132" s="40" t="s">
        <v>59</v>
      </c>
      <c r="C132" s="40"/>
      <c r="D132" s="43">
        <v>41.32</v>
      </c>
      <c r="E132" s="11">
        <v>723.31</v>
      </c>
      <c r="F132" s="11">
        <v>350</v>
      </c>
      <c r="G132" s="11"/>
      <c r="H132" s="11"/>
      <c r="I132" s="11"/>
    </row>
    <row r="133" spans="1:9" ht="18" customHeight="1">
      <c r="A133" s="119"/>
      <c r="B133" s="44" t="s">
        <v>180</v>
      </c>
      <c r="C133" s="40"/>
      <c r="D133" s="43"/>
      <c r="E133" s="11">
        <v>2248.46</v>
      </c>
      <c r="F133" s="11">
        <v>110</v>
      </c>
      <c r="G133" s="11">
        <v>1000</v>
      </c>
      <c r="H133" s="11">
        <v>1000</v>
      </c>
      <c r="I133" s="11">
        <v>1000</v>
      </c>
    </row>
    <row r="134" spans="1:9" ht="18" customHeight="1">
      <c r="A134" s="119"/>
      <c r="B134" s="40" t="s">
        <v>62</v>
      </c>
      <c r="C134" s="40"/>
      <c r="D134" s="43"/>
      <c r="E134" s="11">
        <v>303</v>
      </c>
      <c r="F134" s="11">
        <v>82</v>
      </c>
      <c r="G134" s="11"/>
      <c r="H134" s="11"/>
      <c r="I134" s="11"/>
    </row>
    <row r="135" spans="1:9" s="63" customFormat="1" ht="39.75" customHeight="1">
      <c r="A135" s="46" t="s">
        <v>112</v>
      </c>
      <c r="B135" s="47" t="s">
        <v>113</v>
      </c>
      <c r="C135" s="72" t="s">
        <v>114</v>
      </c>
      <c r="D135" s="49">
        <f>D136+D137+D138+D139+D140+D141+D142</f>
        <v>61601.93</v>
      </c>
      <c r="E135" s="49">
        <f>E136+E137+E139+E140+E141+E142</f>
        <v>24820.15</v>
      </c>
      <c r="F135" s="49">
        <f>F136+F137+F138+F139+F140+F141+F142</f>
        <v>32005.25</v>
      </c>
      <c r="G135" s="49">
        <f>G136+G137+G138+G139+G140+G141+G142</f>
        <v>31357</v>
      </c>
      <c r="H135" s="49">
        <f>H136+H137+H138+H139+H140+H141+H142</f>
        <v>31357</v>
      </c>
      <c r="I135" s="49">
        <f>I136+I137+I138+I139+I140+I141+I142</f>
        <v>31357</v>
      </c>
    </row>
    <row r="136" spans="1:9" ht="27.75" customHeight="1">
      <c r="A136" s="121" t="s">
        <v>20</v>
      </c>
      <c r="B136" s="44" t="s">
        <v>174</v>
      </c>
      <c r="C136" s="40"/>
      <c r="D136" s="41">
        <v>12356.52</v>
      </c>
      <c r="E136" s="41">
        <v>13461.28</v>
      </c>
      <c r="F136" s="41">
        <v>18121.62</v>
      </c>
      <c r="G136" s="41">
        <v>18312</v>
      </c>
      <c r="H136" s="41">
        <v>18312</v>
      </c>
      <c r="I136" s="41">
        <v>18312</v>
      </c>
    </row>
    <row r="137" spans="1:9" ht="18" customHeight="1">
      <c r="A137" s="121"/>
      <c r="B137" s="42" t="s">
        <v>166</v>
      </c>
      <c r="C137" s="40"/>
      <c r="D137" s="43">
        <v>4236.99</v>
      </c>
      <c r="E137" s="41">
        <v>4758.53</v>
      </c>
      <c r="F137" s="41">
        <v>6383.63</v>
      </c>
      <c r="G137" s="41">
        <v>6625</v>
      </c>
      <c r="H137" s="41">
        <v>6625</v>
      </c>
      <c r="I137" s="41">
        <v>6625</v>
      </c>
    </row>
    <row r="138" spans="1:9" ht="18" customHeight="1">
      <c r="A138" s="121"/>
      <c r="B138" s="42" t="s">
        <v>57</v>
      </c>
      <c r="C138" s="40"/>
      <c r="D138" s="43">
        <v>37.15</v>
      </c>
      <c r="E138" s="41"/>
      <c r="F138" s="41">
        <v>20</v>
      </c>
      <c r="G138" s="41">
        <v>20</v>
      </c>
      <c r="H138" s="41">
        <v>20</v>
      </c>
      <c r="I138" s="41">
        <v>20</v>
      </c>
    </row>
    <row r="139" spans="1:9" ht="18" customHeight="1">
      <c r="A139" s="121"/>
      <c r="B139" s="44" t="s">
        <v>178</v>
      </c>
      <c r="C139" s="40"/>
      <c r="D139" s="43">
        <v>6938.39</v>
      </c>
      <c r="E139" s="41">
        <v>1452.47</v>
      </c>
      <c r="F139" s="41">
        <v>3155</v>
      </c>
      <c r="G139" s="41">
        <v>2500</v>
      </c>
      <c r="H139" s="41">
        <v>2500</v>
      </c>
      <c r="I139" s="41">
        <v>2500</v>
      </c>
    </row>
    <row r="140" spans="1:9" ht="18" customHeight="1">
      <c r="A140" s="121"/>
      <c r="B140" s="44" t="s">
        <v>169</v>
      </c>
      <c r="C140" s="40"/>
      <c r="D140" s="43">
        <v>1402.46</v>
      </c>
      <c r="E140" s="41">
        <v>1947.53</v>
      </c>
      <c r="F140" s="41">
        <v>2425</v>
      </c>
      <c r="G140" s="41">
        <v>2500</v>
      </c>
      <c r="H140" s="41">
        <v>2500</v>
      </c>
      <c r="I140" s="41">
        <v>2500</v>
      </c>
    </row>
    <row r="141" spans="1:9" ht="18" customHeight="1">
      <c r="A141" s="121"/>
      <c r="B141" s="40" t="s">
        <v>180</v>
      </c>
      <c r="C141" s="40"/>
      <c r="D141" s="43">
        <v>35543</v>
      </c>
      <c r="E141" s="41">
        <v>1000</v>
      </c>
      <c r="F141" s="41">
        <v>100</v>
      </c>
      <c r="G141" s="41">
        <v>100</v>
      </c>
      <c r="H141" s="41">
        <v>100</v>
      </c>
      <c r="I141" s="41">
        <v>100</v>
      </c>
    </row>
    <row r="142" spans="1:9" ht="18" customHeight="1">
      <c r="A142" s="121"/>
      <c r="B142" s="44" t="s">
        <v>172</v>
      </c>
      <c r="C142" s="40"/>
      <c r="D142" s="43">
        <v>1087.42</v>
      </c>
      <c r="E142" s="41">
        <v>2200.34</v>
      </c>
      <c r="F142" s="41">
        <v>1800</v>
      </c>
      <c r="G142" s="41">
        <v>1300</v>
      </c>
      <c r="H142" s="41">
        <v>1300</v>
      </c>
      <c r="I142" s="41">
        <v>1300</v>
      </c>
    </row>
    <row r="143" spans="1:9" ht="27.75" customHeight="1">
      <c r="A143" s="64"/>
      <c r="B143" s="44" t="s">
        <v>173</v>
      </c>
      <c r="C143" s="40"/>
      <c r="D143" s="43"/>
      <c r="E143" s="11"/>
      <c r="F143" s="11"/>
      <c r="G143" s="11"/>
      <c r="H143" s="11"/>
      <c r="I143" s="11"/>
    </row>
    <row r="144" spans="1:9" s="63" customFormat="1" ht="39.75" customHeight="1">
      <c r="A144" s="46" t="s">
        <v>115</v>
      </c>
      <c r="B144" s="47" t="s">
        <v>116</v>
      </c>
      <c r="C144" s="72" t="s">
        <v>114</v>
      </c>
      <c r="D144" s="49">
        <f>D145+D146+D147+D148+D149+D151+D153+D154</f>
        <v>37407.08000000001</v>
      </c>
      <c r="E144" s="49">
        <f>E145+E146+E147+E148+E149+E150+E151+E153</f>
        <v>32877.68</v>
      </c>
      <c r="F144" s="49">
        <f>F145+F146+F148+F149+F151+F153</f>
        <v>32575.370000000003</v>
      </c>
      <c r="G144" s="49">
        <f>G145+G146+G148+G149+G151+G153</f>
        <v>31850</v>
      </c>
      <c r="H144" s="49">
        <f>H145+H146+H148+H149+H151+H153</f>
        <v>31850</v>
      </c>
      <c r="I144" s="49">
        <f>I145+I146+I148+I149+I151+I153</f>
        <v>31850</v>
      </c>
    </row>
    <row r="145" spans="1:9" ht="27.75" customHeight="1">
      <c r="A145" s="121" t="s">
        <v>20</v>
      </c>
      <c r="B145" s="44" t="s">
        <v>174</v>
      </c>
      <c r="C145" s="40"/>
      <c r="D145" s="41">
        <v>22420.23</v>
      </c>
      <c r="E145" s="11">
        <v>18741.58</v>
      </c>
      <c r="F145" s="11">
        <v>17537.86</v>
      </c>
      <c r="G145" s="11">
        <v>19870</v>
      </c>
      <c r="H145" s="11">
        <v>19870</v>
      </c>
      <c r="I145" s="11">
        <v>19870</v>
      </c>
    </row>
    <row r="146" spans="1:9" ht="18" customHeight="1">
      <c r="A146" s="121"/>
      <c r="B146" s="42" t="s">
        <v>166</v>
      </c>
      <c r="C146" s="40"/>
      <c r="D146" s="41">
        <v>7553.17</v>
      </c>
      <c r="E146" s="11">
        <v>7194.92</v>
      </c>
      <c r="F146" s="11">
        <v>6830.51</v>
      </c>
      <c r="G146" s="11">
        <v>7280</v>
      </c>
      <c r="H146" s="11">
        <v>7280</v>
      </c>
      <c r="I146" s="11">
        <v>7280</v>
      </c>
    </row>
    <row r="147" spans="1:9" ht="18" customHeight="1">
      <c r="A147" s="121"/>
      <c r="B147" s="42" t="s">
        <v>167</v>
      </c>
      <c r="C147" s="40"/>
      <c r="D147" s="41">
        <v>32.24</v>
      </c>
      <c r="E147" s="11">
        <v>17.62</v>
      </c>
      <c r="F147" s="11"/>
      <c r="G147" s="11"/>
      <c r="H147" s="11"/>
      <c r="I147" s="11"/>
    </row>
    <row r="148" spans="1:9" ht="18" customHeight="1">
      <c r="A148" s="121"/>
      <c r="B148" s="44" t="s">
        <v>178</v>
      </c>
      <c r="C148" s="40"/>
      <c r="D148" s="41">
        <v>4706.41</v>
      </c>
      <c r="E148" s="11">
        <v>3266.19</v>
      </c>
      <c r="F148" s="11">
        <v>5200</v>
      </c>
      <c r="G148" s="11">
        <v>2700</v>
      </c>
      <c r="H148" s="11">
        <v>2700</v>
      </c>
      <c r="I148" s="11">
        <v>2700</v>
      </c>
    </row>
    <row r="149" spans="1:9" ht="18" customHeight="1">
      <c r="A149" s="121"/>
      <c r="B149" s="44" t="s">
        <v>169</v>
      </c>
      <c r="C149" s="40"/>
      <c r="D149" s="41">
        <v>508.69</v>
      </c>
      <c r="E149" s="11">
        <v>110.29</v>
      </c>
      <c r="F149" s="11">
        <v>225</v>
      </c>
      <c r="G149" s="11">
        <v>200</v>
      </c>
      <c r="H149" s="11">
        <v>200</v>
      </c>
      <c r="I149" s="11">
        <v>200</v>
      </c>
    </row>
    <row r="150" spans="1:9" ht="18" customHeight="1">
      <c r="A150" s="121"/>
      <c r="B150" s="40" t="s">
        <v>60</v>
      </c>
      <c r="C150" s="40"/>
      <c r="D150" s="41"/>
      <c r="E150" s="11">
        <v>220</v>
      </c>
      <c r="F150" s="11"/>
      <c r="G150" s="11"/>
      <c r="H150" s="11"/>
      <c r="I150" s="11"/>
    </row>
    <row r="151" spans="1:9" ht="18" customHeight="1">
      <c r="A151" s="121"/>
      <c r="B151" s="40" t="s">
        <v>180</v>
      </c>
      <c r="C151" s="40"/>
      <c r="D151" s="41">
        <v>367.38</v>
      </c>
      <c r="E151" s="11">
        <v>288.2</v>
      </c>
      <c r="F151" s="11">
        <v>50</v>
      </c>
      <c r="G151" s="11">
        <v>200</v>
      </c>
      <c r="H151" s="11">
        <v>200</v>
      </c>
      <c r="I151" s="11">
        <v>200</v>
      </c>
    </row>
    <row r="152" spans="1:9" ht="18" customHeight="1">
      <c r="A152" s="121"/>
      <c r="B152" s="40" t="s">
        <v>84</v>
      </c>
      <c r="C152" s="40"/>
      <c r="D152" s="41"/>
      <c r="E152" s="11"/>
      <c r="F152" s="11"/>
      <c r="G152" s="11"/>
      <c r="H152" s="11"/>
      <c r="I152" s="11"/>
    </row>
    <row r="153" spans="1:9" ht="18" customHeight="1">
      <c r="A153" s="121"/>
      <c r="B153" s="44" t="s">
        <v>172</v>
      </c>
      <c r="C153" s="40"/>
      <c r="D153" s="41">
        <v>1715.8</v>
      </c>
      <c r="E153" s="11">
        <v>3038.88</v>
      </c>
      <c r="F153" s="11">
        <v>2732</v>
      </c>
      <c r="G153" s="11">
        <v>1600</v>
      </c>
      <c r="H153" s="11">
        <v>1600</v>
      </c>
      <c r="I153" s="11">
        <v>1600</v>
      </c>
    </row>
    <row r="154" spans="1:9" ht="27.75" customHeight="1">
      <c r="A154" s="64"/>
      <c r="B154" s="44" t="s">
        <v>173</v>
      </c>
      <c r="C154" s="40"/>
      <c r="D154" s="41">
        <v>103.16</v>
      </c>
      <c r="E154" s="11"/>
      <c r="F154" s="11"/>
      <c r="G154" s="11"/>
      <c r="H154" s="11"/>
      <c r="I154" s="11"/>
    </row>
    <row r="155" spans="1:9" ht="39.75" customHeight="1">
      <c r="A155" s="46" t="s">
        <v>117</v>
      </c>
      <c r="B155" s="47" t="s">
        <v>118</v>
      </c>
      <c r="C155" s="48">
        <v>41</v>
      </c>
      <c r="D155" s="49">
        <f>D156+D157+D158+D160+D161</f>
        <v>1387.65</v>
      </c>
      <c r="E155" s="49">
        <f>E156+E157+E159+E160+E161</f>
        <v>4285.05</v>
      </c>
      <c r="F155" s="49">
        <f>F156+F157+F158+F159+F160+F161</f>
        <v>11759.73</v>
      </c>
      <c r="G155" s="49">
        <f>G156+G157+G158+G159+G160+G161</f>
        <v>10725</v>
      </c>
      <c r="H155" s="49">
        <f>H156+H157+H158+H159+H160+H161</f>
        <v>10725</v>
      </c>
      <c r="I155" s="49">
        <f>I156+I157+I158+I159+I160+I161</f>
        <v>10725</v>
      </c>
    </row>
    <row r="156" spans="1:9" ht="27.75" customHeight="1">
      <c r="A156" s="119" t="s">
        <v>20</v>
      </c>
      <c r="B156" s="44" t="s">
        <v>174</v>
      </c>
      <c r="C156" s="40"/>
      <c r="D156" s="41">
        <v>597.65</v>
      </c>
      <c r="E156" s="41">
        <v>1914.28</v>
      </c>
      <c r="F156" s="41">
        <v>5134</v>
      </c>
      <c r="G156" s="41">
        <v>5630</v>
      </c>
      <c r="H156" s="41">
        <v>5630</v>
      </c>
      <c r="I156" s="41">
        <v>5630</v>
      </c>
    </row>
    <row r="157" spans="1:9" ht="18" customHeight="1">
      <c r="A157" s="119"/>
      <c r="B157" s="42" t="s">
        <v>166</v>
      </c>
      <c r="C157" s="40"/>
      <c r="D157" s="41">
        <v>153.72</v>
      </c>
      <c r="E157" s="41">
        <v>668.72</v>
      </c>
      <c r="F157" s="41">
        <v>1822.73</v>
      </c>
      <c r="G157" s="41">
        <v>2080</v>
      </c>
      <c r="H157" s="41">
        <v>2080</v>
      </c>
      <c r="I157" s="41">
        <v>2080</v>
      </c>
    </row>
    <row r="158" spans="1:9" ht="18" customHeight="1">
      <c r="A158" s="119"/>
      <c r="B158" s="42" t="s">
        <v>57</v>
      </c>
      <c r="C158" s="40"/>
      <c r="D158" s="41">
        <v>7.1</v>
      </c>
      <c r="E158" s="41"/>
      <c r="F158" s="41">
        <v>15</v>
      </c>
      <c r="G158" s="41">
        <v>15</v>
      </c>
      <c r="H158" s="41">
        <v>15</v>
      </c>
      <c r="I158" s="41">
        <v>15</v>
      </c>
    </row>
    <row r="159" spans="1:9" ht="18" customHeight="1">
      <c r="A159" s="119"/>
      <c r="B159" s="42" t="s">
        <v>58</v>
      </c>
      <c r="C159" s="40"/>
      <c r="D159" s="41"/>
      <c r="E159" s="41">
        <v>508.72</v>
      </c>
      <c r="F159" s="41">
        <v>3500</v>
      </c>
      <c r="G159" s="41">
        <v>2200</v>
      </c>
      <c r="H159" s="41">
        <v>2200</v>
      </c>
      <c r="I159" s="41">
        <v>2200</v>
      </c>
    </row>
    <row r="160" spans="1:9" ht="18" customHeight="1">
      <c r="A160" s="119"/>
      <c r="B160" s="40" t="s">
        <v>59</v>
      </c>
      <c r="C160" s="40"/>
      <c r="D160" s="43">
        <v>625</v>
      </c>
      <c r="E160" s="41">
        <v>842.73</v>
      </c>
      <c r="F160" s="41">
        <v>538</v>
      </c>
      <c r="G160" s="41">
        <v>200</v>
      </c>
      <c r="H160" s="41">
        <v>200</v>
      </c>
      <c r="I160" s="41">
        <v>200</v>
      </c>
    </row>
    <row r="161" spans="1:9" ht="18" customHeight="1">
      <c r="A161" s="39"/>
      <c r="B161" s="40" t="s">
        <v>62</v>
      </c>
      <c r="C161" s="40"/>
      <c r="D161" s="43">
        <v>4.18</v>
      </c>
      <c r="E161" s="41">
        <v>350.6</v>
      </c>
      <c r="F161" s="41">
        <v>750</v>
      </c>
      <c r="G161" s="41">
        <v>600</v>
      </c>
      <c r="H161" s="41">
        <v>600</v>
      </c>
      <c r="I161" s="41">
        <v>600</v>
      </c>
    </row>
    <row r="162" spans="1:9" ht="27.75" customHeight="1">
      <c r="A162" s="39"/>
      <c r="B162" s="44" t="s">
        <v>63</v>
      </c>
      <c r="C162" s="40"/>
      <c r="D162" s="43"/>
      <c r="E162" s="11"/>
      <c r="F162" s="11"/>
      <c r="G162" s="11"/>
      <c r="H162" s="11"/>
      <c r="I162" s="11"/>
    </row>
    <row r="163" spans="1:9" ht="39.75" customHeight="1">
      <c r="A163" s="46" t="s">
        <v>119</v>
      </c>
      <c r="B163" s="47" t="s">
        <v>120</v>
      </c>
      <c r="C163" s="48">
        <v>111</v>
      </c>
      <c r="D163" s="49">
        <f>D166</f>
        <v>266.78</v>
      </c>
      <c r="E163" s="49">
        <f>E165+E166</f>
        <v>622.8</v>
      </c>
      <c r="F163" s="49">
        <f>F165+F166</f>
        <v>966</v>
      </c>
      <c r="G163" s="49">
        <f>G166</f>
        <v>700</v>
      </c>
      <c r="H163" s="49">
        <f>H166</f>
        <v>700</v>
      </c>
      <c r="I163" s="49">
        <f>I166</f>
        <v>700</v>
      </c>
    </row>
    <row r="164" spans="1:9" ht="18" customHeight="1">
      <c r="A164" s="73" t="s">
        <v>20</v>
      </c>
      <c r="B164" s="74" t="s">
        <v>60</v>
      </c>
      <c r="C164" s="75"/>
      <c r="D164" s="76"/>
      <c r="E164" s="43"/>
      <c r="F164" s="43"/>
      <c r="G164" s="43"/>
      <c r="H164" s="43"/>
      <c r="I164" s="43"/>
    </row>
    <row r="165" spans="1:9" ht="18" customHeight="1">
      <c r="A165" s="73"/>
      <c r="B165" s="74" t="s">
        <v>62</v>
      </c>
      <c r="C165" s="75"/>
      <c r="D165" s="76"/>
      <c r="E165" s="43">
        <v>268.58</v>
      </c>
      <c r="F165" s="43">
        <v>216.6</v>
      </c>
      <c r="G165" s="43"/>
      <c r="H165" s="43"/>
      <c r="I165" s="43"/>
    </row>
    <row r="166" spans="1:9" ht="27.75" customHeight="1">
      <c r="A166" s="54" t="s">
        <v>80</v>
      </c>
      <c r="B166" s="69" t="s">
        <v>173</v>
      </c>
      <c r="C166" s="40"/>
      <c r="D166" s="41">
        <v>266.78</v>
      </c>
      <c r="E166" s="41">
        <v>354.22</v>
      </c>
      <c r="F166" s="41">
        <v>749.4</v>
      </c>
      <c r="G166" s="41">
        <v>700</v>
      </c>
      <c r="H166" s="41">
        <v>700</v>
      </c>
      <c r="I166" s="41">
        <v>700</v>
      </c>
    </row>
    <row r="167" spans="1:9" ht="36" customHeight="1">
      <c r="A167" s="77" t="s">
        <v>121</v>
      </c>
      <c r="B167" s="78" t="s">
        <v>122</v>
      </c>
      <c r="C167" s="79" t="s">
        <v>83</v>
      </c>
      <c r="D167" s="80">
        <f>D168+D169+D172</f>
        <v>233.57</v>
      </c>
      <c r="E167" s="53">
        <f>E169+E170+E172</f>
        <v>320.38</v>
      </c>
      <c r="F167" s="53">
        <f>F169+F171+F172</f>
        <v>315.42</v>
      </c>
      <c r="G167" s="53">
        <f>G169+G172</f>
        <v>400</v>
      </c>
      <c r="H167" s="53">
        <f>H169+H172</f>
        <v>400</v>
      </c>
      <c r="I167" s="53">
        <f>I169+I172</f>
        <v>400</v>
      </c>
    </row>
    <row r="168" spans="1:9" ht="18" customHeight="1">
      <c r="A168" s="54" t="s">
        <v>20</v>
      </c>
      <c r="B168" s="69" t="s">
        <v>65</v>
      </c>
      <c r="C168" s="40"/>
      <c r="D168" s="41">
        <v>13.68</v>
      </c>
      <c r="E168" s="11" t="s">
        <v>80</v>
      </c>
      <c r="F168" s="11"/>
      <c r="G168" s="11"/>
      <c r="H168" s="11"/>
      <c r="I168" s="11"/>
    </row>
    <row r="169" spans="1:9" ht="18" customHeight="1">
      <c r="A169" s="54"/>
      <c r="B169" s="69" t="s">
        <v>166</v>
      </c>
      <c r="C169" s="40"/>
      <c r="D169" s="41">
        <v>48.92</v>
      </c>
      <c r="E169" s="11">
        <v>73.38</v>
      </c>
      <c r="F169" s="11">
        <v>50.92</v>
      </c>
      <c r="G169" s="11">
        <v>100</v>
      </c>
      <c r="H169" s="11">
        <v>100</v>
      </c>
      <c r="I169" s="11">
        <v>100</v>
      </c>
    </row>
    <row r="170" spans="1:9" ht="18" customHeight="1">
      <c r="A170" s="54"/>
      <c r="B170" s="69" t="s">
        <v>57</v>
      </c>
      <c r="C170" s="40"/>
      <c r="D170" s="41"/>
      <c r="E170" s="11">
        <v>1</v>
      </c>
      <c r="F170" s="11"/>
      <c r="G170" s="11"/>
      <c r="H170" s="11"/>
      <c r="I170" s="11"/>
    </row>
    <row r="171" spans="1:9" ht="18" customHeight="1">
      <c r="A171" s="54"/>
      <c r="B171" s="69" t="s">
        <v>59</v>
      </c>
      <c r="C171" s="40"/>
      <c r="D171" s="41"/>
      <c r="E171" s="11"/>
      <c r="F171" s="11">
        <v>100</v>
      </c>
      <c r="G171" s="11"/>
      <c r="H171" s="11"/>
      <c r="I171" s="11"/>
    </row>
    <row r="172" spans="1:9" ht="18" customHeight="1">
      <c r="A172" s="54"/>
      <c r="B172" s="69" t="s">
        <v>172</v>
      </c>
      <c r="C172" s="40"/>
      <c r="D172" s="41">
        <v>170.97</v>
      </c>
      <c r="E172" s="11">
        <v>246</v>
      </c>
      <c r="F172" s="11">
        <v>164.5</v>
      </c>
      <c r="G172" s="11">
        <v>300</v>
      </c>
      <c r="H172" s="11">
        <v>300</v>
      </c>
      <c r="I172" s="11">
        <v>300</v>
      </c>
    </row>
    <row r="173" spans="1:9" ht="19.5" customHeight="1">
      <c r="A173" s="117" t="s">
        <v>48</v>
      </c>
      <c r="B173" s="117"/>
      <c r="C173" s="117"/>
      <c r="D173" s="22">
        <f>D6+D16+D21+D27+D30+D33+D35+D37+D44+D50+D57+D64+D69+D76+D78+D82+D92+D97+D102+D107+D114+D117+D126+D128+D130+D135+D144+D155+D163+D167</f>
        <v>305052.99000000005</v>
      </c>
      <c r="E173" s="22">
        <f>E6+E16+E27+E30+E33+E35+E37+E44+E50+E57+E64+E69+E76+E78+E82+E92+E97+E102+E107+E114+E117+E126+E128+E130+E135+E144+E155+E163+E167+E21</f>
        <v>269823.05</v>
      </c>
      <c r="F173" s="22">
        <f>F6+F16+F21+F27+F30+F33+F35+F37+F42+F44+F50+F57+F64+F69+F76+F78+F82+F92+F97+F102+F107+F114+F117+F126+F128+F130+F135+F144+F155+F163+F167</f>
        <v>340267.5299999999</v>
      </c>
      <c r="G173" s="22">
        <f>G6+G16+G27+G30+G33+G35+G37+G42+G44+G50+G57+G64+G69+G76+G78+G82+G92+G97+G102+G107+G114+G117+G126+G128+G130+G135+G144+G155+G163+G167+G21</f>
        <v>305436.2</v>
      </c>
      <c r="H173" s="22">
        <f>H6+H16+H27+H30+H33+H35+H37+H42+H44+H50+H57+H64+H69+H76+H78+H82+H92+H97+H102+H107+H114+H117+H126+H128+H130+H135+H144+H155+H163+H167+H21</f>
        <v>305436.2</v>
      </c>
      <c r="I173" s="22">
        <f>I6+I16+I27+I30+I33+I35+I37+I42+I44+I50+I57+I64+I69+I76+I78+I82+I92+I97+I102+I107+I114+I117+I126+I128+I130+I135+I144+I155+I163+I167+I21</f>
        <v>305436.2</v>
      </c>
    </row>
    <row r="176" ht="19.5" customHeight="1">
      <c r="A176" s="1" t="s">
        <v>140</v>
      </c>
    </row>
    <row r="178" spans="1:9" ht="19.5" customHeight="1">
      <c r="A178" s="4" t="s">
        <v>0</v>
      </c>
      <c r="B178" s="3" t="s">
        <v>1</v>
      </c>
      <c r="C178" s="3" t="s">
        <v>2</v>
      </c>
      <c r="D178" s="3" t="s">
        <v>3</v>
      </c>
      <c r="E178" s="4" t="s">
        <v>136</v>
      </c>
      <c r="F178" s="5" t="s">
        <v>4</v>
      </c>
      <c r="G178" s="5" t="s">
        <v>5</v>
      </c>
      <c r="H178" s="5" t="s">
        <v>6</v>
      </c>
      <c r="I178" s="5" t="s">
        <v>138</v>
      </c>
    </row>
    <row r="179" spans="1:9" ht="18" customHeight="1">
      <c r="A179" s="81" t="s">
        <v>151</v>
      </c>
      <c r="B179" s="82" t="s">
        <v>160</v>
      </c>
      <c r="C179" s="16">
        <v>41</v>
      </c>
      <c r="D179" s="16"/>
      <c r="E179" s="18"/>
      <c r="F179" s="19">
        <v>7680.6</v>
      </c>
      <c r="G179" s="19">
        <v>3174</v>
      </c>
      <c r="H179" s="113"/>
      <c r="I179" s="113"/>
    </row>
    <row r="180" spans="1:9" ht="18" customHeight="1">
      <c r="A180" s="81" t="s">
        <v>91</v>
      </c>
      <c r="B180" s="82" t="s">
        <v>165</v>
      </c>
      <c r="C180" s="16">
        <v>41</v>
      </c>
      <c r="D180" s="16"/>
      <c r="E180" s="18"/>
      <c r="F180" s="19">
        <v>600</v>
      </c>
      <c r="G180" s="19"/>
      <c r="H180" s="113">
        <v>9706</v>
      </c>
      <c r="I180" s="113">
        <v>9706</v>
      </c>
    </row>
    <row r="181" spans="1:9" ht="18" customHeight="1">
      <c r="A181" s="81" t="s">
        <v>91</v>
      </c>
      <c r="B181" s="82" t="s">
        <v>164</v>
      </c>
      <c r="C181" s="16">
        <v>41</v>
      </c>
      <c r="D181" s="83">
        <v>200</v>
      </c>
      <c r="E181" s="11">
        <v>13428</v>
      </c>
      <c r="F181" s="11"/>
      <c r="G181" s="11"/>
      <c r="H181" s="114"/>
      <c r="I181" s="114"/>
    </row>
    <row r="182" spans="1:9" ht="18" customHeight="1">
      <c r="A182" s="81" t="s">
        <v>97</v>
      </c>
      <c r="B182" s="82" t="s">
        <v>152</v>
      </c>
      <c r="C182" s="16">
        <v>41</v>
      </c>
      <c r="D182" s="83"/>
      <c r="E182" s="11"/>
      <c r="F182" s="11">
        <v>2161.32</v>
      </c>
      <c r="G182" s="11">
        <v>760</v>
      </c>
      <c r="H182" s="114"/>
      <c r="I182" s="114"/>
    </row>
    <row r="183" spans="1:9" ht="18" customHeight="1">
      <c r="A183" s="84" t="s">
        <v>93</v>
      </c>
      <c r="B183" s="10" t="s">
        <v>163</v>
      </c>
      <c r="C183" s="12">
        <v>41</v>
      </c>
      <c r="D183" s="10"/>
      <c r="E183" s="10">
        <v>110</v>
      </c>
      <c r="F183" s="11"/>
      <c r="G183" s="11"/>
      <c r="H183" s="114"/>
      <c r="I183" s="114"/>
    </row>
    <row r="184" spans="1:9" ht="18" customHeight="1">
      <c r="A184" s="81" t="s">
        <v>123</v>
      </c>
      <c r="B184" s="18" t="s">
        <v>124</v>
      </c>
      <c r="C184" s="85" t="s">
        <v>80</v>
      </c>
      <c r="D184" s="19">
        <v>400</v>
      </c>
      <c r="E184" s="11">
        <v>31616.67</v>
      </c>
      <c r="F184" s="11"/>
      <c r="G184" s="11"/>
      <c r="H184" s="114"/>
      <c r="I184" s="114"/>
    </row>
    <row r="185" spans="1:9" ht="27.75" customHeight="1">
      <c r="A185" s="81" t="s">
        <v>112</v>
      </c>
      <c r="B185" s="17" t="s">
        <v>161</v>
      </c>
      <c r="C185" s="16">
        <v>41</v>
      </c>
      <c r="D185" s="19"/>
      <c r="E185" s="11"/>
      <c r="F185" s="11"/>
      <c r="G185" s="11">
        <v>1572</v>
      </c>
      <c r="H185" s="114"/>
      <c r="I185" s="114"/>
    </row>
    <row r="186" spans="1:9" ht="18" customHeight="1">
      <c r="A186" s="81" t="s">
        <v>91</v>
      </c>
      <c r="B186" s="18" t="s">
        <v>162</v>
      </c>
      <c r="C186" s="16">
        <v>41</v>
      </c>
      <c r="D186" s="19"/>
      <c r="E186" s="11"/>
      <c r="F186" s="11"/>
      <c r="G186" s="11">
        <v>3000</v>
      </c>
      <c r="H186" s="114"/>
      <c r="I186" s="114"/>
    </row>
    <row r="187" spans="1:9" ht="19.5" customHeight="1">
      <c r="A187" s="118" t="s">
        <v>48</v>
      </c>
      <c r="B187" s="118"/>
      <c r="C187" s="118"/>
      <c r="D187" s="23">
        <f>D181+D184</f>
        <v>600</v>
      </c>
      <c r="E187" s="22">
        <f>SUM(E179:E186)</f>
        <v>45154.67</v>
      </c>
      <c r="F187" s="22">
        <f>SUM(F179:F186)</f>
        <v>10441.92</v>
      </c>
      <c r="G187" s="22">
        <f>SUM(G179:G186)</f>
        <v>8506</v>
      </c>
      <c r="H187" s="115">
        <f>SUM(H180:H186)</f>
        <v>9706</v>
      </c>
      <c r="I187" s="115">
        <f>SUM(I180:I186)</f>
        <v>9706</v>
      </c>
    </row>
    <row r="189" ht="19.5" customHeight="1">
      <c r="A189" s="1" t="s">
        <v>141</v>
      </c>
    </row>
    <row r="191" spans="1:9" ht="19.5" customHeight="1">
      <c r="A191" s="4" t="s">
        <v>0</v>
      </c>
      <c r="B191" s="3" t="s">
        <v>1</v>
      </c>
      <c r="C191" s="3" t="s">
        <v>2</v>
      </c>
      <c r="D191" s="3" t="s">
        <v>3</v>
      </c>
      <c r="E191" s="4" t="s">
        <v>136</v>
      </c>
      <c r="F191" s="5" t="s">
        <v>4</v>
      </c>
      <c r="G191" s="5" t="s">
        <v>5</v>
      </c>
      <c r="H191" s="5" t="s">
        <v>6</v>
      </c>
      <c r="I191" s="5" t="s">
        <v>138</v>
      </c>
    </row>
    <row r="192" spans="1:9" ht="18" customHeight="1">
      <c r="A192" s="86" t="s">
        <v>125</v>
      </c>
      <c r="B192" s="82" t="s">
        <v>126</v>
      </c>
      <c r="C192" s="16">
        <v>41</v>
      </c>
      <c r="D192" s="26">
        <v>604.8</v>
      </c>
      <c r="E192" s="19">
        <v>443.14</v>
      </c>
      <c r="F192" s="19">
        <v>1023</v>
      </c>
      <c r="G192" s="19">
        <v>0</v>
      </c>
      <c r="H192" s="19">
        <v>0</v>
      </c>
      <c r="I192" s="19">
        <v>0</v>
      </c>
    </row>
    <row r="193" spans="1:9" ht="18" customHeight="1">
      <c r="A193" s="60" t="s">
        <v>127</v>
      </c>
      <c r="B193" s="18" t="s">
        <v>128</v>
      </c>
      <c r="C193" s="16">
        <v>41</v>
      </c>
      <c r="D193" s="26">
        <v>3720</v>
      </c>
      <c r="E193" s="19">
        <v>3720</v>
      </c>
      <c r="F193" s="19">
        <v>3720</v>
      </c>
      <c r="G193" s="19">
        <v>1200</v>
      </c>
      <c r="H193" s="19">
        <v>0</v>
      </c>
      <c r="I193" s="19">
        <v>0</v>
      </c>
    </row>
    <row r="194" spans="1:9" ht="18" customHeight="1">
      <c r="A194" s="60" t="s">
        <v>127</v>
      </c>
      <c r="B194" s="18" t="s">
        <v>129</v>
      </c>
      <c r="C194" s="16">
        <v>41</v>
      </c>
      <c r="D194" s="26"/>
      <c r="E194" s="19"/>
      <c r="F194" s="19">
        <v>19711</v>
      </c>
      <c r="G194" s="19">
        <v>12000</v>
      </c>
      <c r="H194" s="19">
        <v>12000</v>
      </c>
      <c r="I194" s="19">
        <v>12000</v>
      </c>
    </row>
    <row r="195" spans="1:9" ht="18" customHeight="1">
      <c r="A195" s="61" t="s">
        <v>127</v>
      </c>
      <c r="B195" s="18" t="s">
        <v>130</v>
      </c>
      <c r="C195" s="16">
        <v>41</v>
      </c>
      <c r="D195" s="26">
        <v>7500.78</v>
      </c>
      <c r="E195" s="19">
        <v>7772.23</v>
      </c>
      <c r="F195" s="19">
        <v>8089</v>
      </c>
      <c r="G195" s="19">
        <v>8088</v>
      </c>
      <c r="H195" s="19">
        <v>8088</v>
      </c>
      <c r="I195" s="19">
        <v>8088</v>
      </c>
    </row>
    <row r="196" spans="1:9" ht="19.5" customHeight="1">
      <c r="A196" s="118" t="s">
        <v>48</v>
      </c>
      <c r="B196" s="118"/>
      <c r="C196" s="118"/>
      <c r="D196" s="23">
        <v>11825.58</v>
      </c>
      <c r="E196" s="22">
        <f>SUM(E192:E195)</f>
        <v>11935.369999999999</v>
      </c>
      <c r="F196" s="22">
        <f>SUM(F192:F195)</f>
        <v>32543</v>
      </c>
      <c r="G196" s="22">
        <f>SUM(G192:G195)</f>
        <v>21288</v>
      </c>
      <c r="H196" s="22">
        <f>SUM(H192:H195)</f>
        <v>20088</v>
      </c>
      <c r="I196" s="22">
        <f>SUM(I192:I195)</f>
        <v>20088</v>
      </c>
    </row>
    <row r="198" spans="2:9" ht="19.5" customHeight="1">
      <c r="B198" s="1" t="s">
        <v>131</v>
      </c>
      <c r="D198" s="2">
        <f>D173+D187+D196</f>
        <v>317478.57000000007</v>
      </c>
      <c r="E198" s="2">
        <f>E196+E187+E173</f>
        <v>326913.08999999997</v>
      </c>
      <c r="F198" s="2">
        <f>F196+F187+F173</f>
        <v>383252.4499999999</v>
      </c>
      <c r="G198" s="2">
        <f>G196+G187+G173</f>
        <v>335230.2</v>
      </c>
      <c r="H198" s="2">
        <f>H173+H187+H196</f>
        <v>335230.2</v>
      </c>
      <c r="I198" s="2">
        <f>I173+I187+I196</f>
        <v>335230.2</v>
      </c>
    </row>
  </sheetData>
  <sheetProtection selectLockedCells="1" selectUnlockedCells="1"/>
  <mergeCells count="21">
    <mergeCell ref="A7:A14"/>
    <mergeCell ref="A17:A18"/>
    <mergeCell ref="A22:A23"/>
    <mergeCell ref="A38:A41"/>
    <mergeCell ref="A51:A55"/>
    <mergeCell ref="A58:A59"/>
    <mergeCell ref="A65:A68"/>
    <mergeCell ref="A70:A74"/>
    <mergeCell ref="A83:A91"/>
    <mergeCell ref="A93:A94"/>
    <mergeCell ref="A103:A105"/>
    <mergeCell ref="A108:A111"/>
    <mergeCell ref="A173:C173"/>
    <mergeCell ref="A187:C187"/>
    <mergeCell ref="A196:C196"/>
    <mergeCell ref="A115:A116"/>
    <mergeCell ref="A121:A125"/>
    <mergeCell ref="A131:A134"/>
    <mergeCell ref="A136:A142"/>
    <mergeCell ref="A145:A153"/>
    <mergeCell ref="A156:A160"/>
  </mergeCells>
  <printOptions/>
  <pageMargins left="0.75" right="0.75" top="1" bottom="1" header="0.5118055555555555" footer="0.511805555555555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A14" sqref="A14"/>
    </sheetView>
  </sheetViews>
  <sheetFormatPr defaultColWidth="9.140625" defaultRowHeight="19.5" customHeight="1"/>
  <cols>
    <col min="1" max="1" width="25.7109375" style="87" customWidth="1"/>
    <col min="2" max="2" width="15.7109375" style="87" customWidth="1"/>
    <col min="3" max="3" width="10.7109375" style="87" customWidth="1"/>
    <col min="4" max="4" width="25.7109375" style="87" customWidth="1"/>
    <col min="5" max="14" width="15.7109375" style="87" customWidth="1"/>
    <col min="15" max="16384" width="9.140625" style="87" customWidth="1"/>
  </cols>
  <sheetData>
    <row r="3" spans="1:8" ht="19.5" customHeight="1">
      <c r="A3" s="32"/>
      <c r="B3" s="32"/>
      <c r="C3" s="32"/>
      <c r="D3" s="32"/>
      <c r="E3" s="32"/>
      <c r="F3" s="32"/>
      <c r="G3" s="32"/>
      <c r="H3" s="32"/>
    </row>
    <row r="4" spans="1:8" ht="19.5" customHeight="1">
      <c r="A4" s="126"/>
      <c r="B4" s="126"/>
      <c r="C4" s="126"/>
      <c r="D4" s="126"/>
      <c r="E4" s="126"/>
      <c r="F4" s="126"/>
      <c r="G4" s="126"/>
      <c r="H4" s="126"/>
    </row>
    <row r="5" spans="1:8" ht="19.5" customHeight="1">
      <c r="A5" s="127" t="s">
        <v>187</v>
      </c>
      <c r="B5" s="127"/>
      <c r="C5" s="88"/>
      <c r="D5" s="127" t="s">
        <v>188</v>
      </c>
      <c r="E5" s="127"/>
      <c r="F5" s="88"/>
      <c r="G5" s="88"/>
      <c r="H5" s="88"/>
    </row>
    <row r="6" spans="1:8" ht="19.5" customHeight="1">
      <c r="A6" s="89" t="s">
        <v>132</v>
      </c>
      <c r="B6" s="90">
        <v>335900.2</v>
      </c>
      <c r="C6" s="32"/>
      <c r="D6" s="89" t="s">
        <v>132</v>
      </c>
      <c r="E6" s="90">
        <v>305436.2</v>
      </c>
      <c r="F6" s="32"/>
      <c r="G6" s="32"/>
      <c r="H6" s="32"/>
    </row>
    <row r="7" spans="1:8" ht="19.5" customHeight="1">
      <c r="A7" s="89" t="s">
        <v>133</v>
      </c>
      <c r="B7" s="90"/>
      <c r="C7" s="32"/>
      <c r="D7" s="89" t="s">
        <v>133</v>
      </c>
      <c r="E7" s="90">
        <v>8506</v>
      </c>
      <c r="F7" s="32"/>
      <c r="G7" s="32"/>
      <c r="H7" s="32"/>
    </row>
    <row r="8" spans="1:8" ht="19.5" customHeight="1">
      <c r="A8" s="89" t="s">
        <v>134</v>
      </c>
      <c r="B8" s="90">
        <v>2500</v>
      </c>
      <c r="C8" s="32"/>
      <c r="D8" s="89" t="s">
        <v>135</v>
      </c>
      <c r="E8" s="90">
        <v>21288</v>
      </c>
      <c r="F8" s="32"/>
      <c r="G8" s="32"/>
      <c r="H8" s="32"/>
    </row>
    <row r="9" spans="1:8" ht="19.5" customHeight="1">
      <c r="A9" s="91" t="s">
        <v>48</v>
      </c>
      <c r="B9" s="92">
        <f>SUM(B6:B8)</f>
        <v>338400.2</v>
      </c>
      <c r="C9" s="32"/>
      <c r="D9" s="91" t="s">
        <v>48</v>
      </c>
      <c r="E9" s="92">
        <f>SUM(E6:E8)</f>
        <v>335230.2</v>
      </c>
      <c r="F9" s="32"/>
      <c r="G9" s="32"/>
      <c r="H9" s="32"/>
    </row>
    <row r="10" spans="1:8" ht="19.5" customHeight="1">
      <c r="A10" s="32"/>
      <c r="B10" s="32"/>
      <c r="C10" s="32"/>
      <c r="D10" s="32"/>
      <c r="E10" s="32"/>
      <c r="F10" s="32"/>
      <c r="G10" s="32"/>
      <c r="H10" s="32"/>
    </row>
    <row r="11" spans="1:8" ht="19.5" customHeight="1">
      <c r="A11" s="32"/>
      <c r="B11" s="32"/>
      <c r="C11" s="32"/>
      <c r="D11" s="32"/>
      <c r="E11" s="32"/>
      <c r="F11" s="32"/>
      <c r="G11" s="32"/>
      <c r="H11" s="32"/>
    </row>
    <row r="13" ht="19.5" customHeight="1">
      <c r="A13" s="87" t="s">
        <v>190</v>
      </c>
    </row>
    <row r="14" ht="19.5" customHeight="1">
      <c r="A14" s="87" t="s">
        <v>189</v>
      </c>
    </row>
  </sheetData>
  <sheetProtection selectLockedCells="1" selectUnlockedCells="1"/>
  <mergeCells count="4">
    <mergeCell ref="A4:D4"/>
    <mergeCell ref="E4:H4"/>
    <mergeCell ref="A5:B5"/>
    <mergeCell ref="D5:E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CSOLLEOVÁ Erika</dc:creator>
  <cp:keywords/>
  <dc:description/>
  <cp:lastModifiedBy>CSOLLEOVÁ Erika</cp:lastModifiedBy>
  <cp:lastPrinted>2015-11-19T09:54:16Z</cp:lastPrinted>
  <dcterms:created xsi:type="dcterms:W3CDTF">2015-11-03T12:47:56Z</dcterms:created>
  <dcterms:modified xsi:type="dcterms:W3CDTF">2015-12-14T10:14:35Z</dcterms:modified>
  <cp:category/>
  <cp:version/>
  <cp:contentType/>
  <cp:contentStatus/>
</cp:coreProperties>
</file>