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<sst xmlns="http://schemas.openxmlformats.org/spreadsheetml/2006/main" count="433" uniqueCount="194">
  <si>
    <t>Položka</t>
  </si>
  <si>
    <t>Popis</t>
  </si>
  <si>
    <t>KZ</t>
  </si>
  <si>
    <t>Výnos dane z príjmov poukázaný územnej samospráve</t>
  </si>
  <si>
    <t>Daň z pozemkov</t>
  </si>
  <si>
    <t>Daň zo stavieb</t>
  </si>
  <si>
    <t>Daň  z bytov</t>
  </si>
  <si>
    <t>Daň za psa</t>
  </si>
  <si>
    <t>Daň za užívanie verejného priestr.</t>
  </si>
  <si>
    <t>Daň za komunálne odpady a drobné stavebné odpady</t>
  </si>
  <si>
    <t>Príjmy z prenajatých pozemkov</t>
  </si>
  <si>
    <t>Príjmy z prenajatých budov, priest.</t>
  </si>
  <si>
    <t>Administratívne poplatky - ostatné</t>
  </si>
  <si>
    <t>Pokuty</t>
  </si>
  <si>
    <t>Poplatky a platby z predaja výrobkov, tovarov a služieb</t>
  </si>
  <si>
    <t>v tom</t>
  </si>
  <si>
    <t>voda</t>
  </si>
  <si>
    <t>kuka nádoby</t>
  </si>
  <si>
    <t>cintorínske poplatky</t>
  </si>
  <si>
    <t>Poplatky za materské školy</t>
  </si>
  <si>
    <t>Z návratných finančných výpomocí</t>
  </si>
  <si>
    <t>Ostatné platby</t>
  </si>
  <si>
    <t>Z náhrad poistného plnenia</t>
  </si>
  <si>
    <t>Z odvodov hazardných hier</t>
  </si>
  <si>
    <t>Vratky</t>
  </si>
  <si>
    <t>Transfery na financovanie základnej školy</t>
  </si>
  <si>
    <t>Transfery pre materskú školu</t>
  </si>
  <si>
    <t>Transfery na aktivačné práce</t>
  </si>
  <si>
    <t>Transfery na voľby</t>
  </si>
  <si>
    <t>Transfery z rozpočtu VÚC</t>
  </si>
  <si>
    <t>Transfery na matričnú činnosť</t>
  </si>
  <si>
    <t>Transfery za výkon štátnej správy na úseku stavebného poriadku</t>
  </si>
  <si>
    <t>Transfery na výkon štátnej správy za úsek pozemných komunikácií</t>
  </si>
  <si>
    <t>Transfery na výkon štátnej správy v starostlivosti o životné prostredie</t>
  </si>
  <si>
    <t>Dotácia na podporu výchovy k stravovacím návykom dieťaťa</t>
  </si>
  <si>
    <t>Dotácia na podporu výchovy k plneniu školských povinností</t>
  </si>
  <si>
    <t>SPOLU</t>
  </si>
  <si>
    <t>Čerpanie z rezervného fondu</t>
  </si>
  <si>
    <t>PRÍJMY SPOLU</t>
  </si>
  <si>
    <t xml:space="preserve">0111 </t>
  </si>
  <si>
    <t>Výkonné a zákonodárne orgány      -  obec</t>
  </si>
  <si>
    <t>631 - cestovné náhrady</t>
  </si>
  <si>
    <t>632 - energia, voda a komunikácie</t>
  </si>
  <si>
    <t>633 - materiál</t>
  </si>
  <si>
    <t>635 - rutinná a štand. údržba</t>
  </si>
  <si>
    <t>637 - služby</t>
  </si>
  <si>
    <t>642 – transfery jednotlivcom a neziskovým právnickým osobám</t>
  </si>
  <si>
    <t>Výdavky a zákonodárne orgány - úsek evidencie obyvateľstva</t>
  </si>
  <si>
    <t>610 - mzdové výdavky</t>
  </si>
  <si>
    <t>0133</t>
  </si>
  <si>
    <t>Výdavky verejnej správy - úsek matriky</t>
  </si>
  <si>
    <t>642 - transféry jednotlivcom a neziskovým právnickým osobám</t>
  </si>
  <si>
    <t>0112</t>
  </si>
  <si>
    <t>Finančné a rozpočtové záležitosti</t>
  </si>
  <si>
    <t>0160</t>
  </si>
  <si>
    <t>Všeobecné verejné služby inde  neklasifikované – voľby</t>
  </si>
  <si>
    <t>0170</t>
  </si>
  <si>
    <t>Transakcie verejného dlhu</t>
  </si>
  <si>
    <t>0320</t>
  </si>
  <si>
    <t>Ochrana pred požiarmi</t>
  </si>
  <si>
    <t>0451</t>
  </si>
  <si>
    <t>Cestná doprava</t>
  </si>
  <si>
    <t>41+111</t>
  </si>
  <si>
    <t>636 - nájomné za nájom</t>
  </si>
  <si>
    <t>0510</t>
  </si>
  <si>
    <t>Nakladanie s odpadmi</t>
  </si>
  <si>
    <t>0560</t>
  </si>
  <si>
    <t>Ochrana životného prostredia inde neklas.- spoločný stavebný úrad</t>
  </si>
  <si>
    <t>0610</t>
  </si>
  <si>
    <t>Rozvoj bývania - nájomné byty</t>
  </si>
  <si>
    <t>0620</t>
  </si>
  <si>
    <t>Rozvoj obcí - verejná zeleň+ aktiv.</t>
  </si>
  <si>
    <t>0630</t>
  </si>
  <si>
    <t>Zásobovanie vodou</t>
  </si>
  <si>
    <t>0640</t>
  </si>
  <si>
    <t>Verejné osvetlenie</t>
  </si>
  <si>
    <t>0660</t>
  </si>
  <si>
    <t>Bývanie a občianska vybavenosť inde neklasifikovaná</t>
  </si>
  <si>
    <t>0760</t>
  </si>
  <si>
    <t>Zdravotníctvo</t>
  </si>
  <si>
    <t>0810</t>
  </si>
  <si>
    <t xml:space="preserve">Rekreačné a športové služby </t>
  </si>
  <si>
    <t>0820</t>
  </si>
  <si>
    <t>Kultúrne služby – kultúrne zariadenia</t>
  </si>
  <si>
    <t>Kultúrne služby – obecná knižnica</t>
  </si>
  <si>
    <t>Kultúrne služby – miestny rozhlas</t>
  </si>
  <si>
    <t>Kultúrne služby – kultúrne podujatia, kronika</t>
  </si>
  <si>
    <t>Kultúrne služby – transfery neziskovým organizáciam</t>
  </si>
  <si>
    <t>0840</t>
  </si>
  <si>
    <t>Náboženské a iné spoločenské služby - združenia obcí</t>
  </si>
  <si>
    <t>Náboženské a iné spoločenské služby - dom smútku, cintorín</t>
  </si>
  <si>
    <t>09111</t>
  </si>
  <si>
    <t xml:space="preserve">Predprimárne vzdelávanie s bežnou starostlivosťou </t>
  </si>
  <si>
    <t>09121</t>
  </si>
  <si>
    <t>Primárne vzdelávanie s bežnou starostlivosťou</t>
  </si>
  <si>
    <t>09601</t>
  </si>
  <si>
    <t>Vedľajšie služby poskytované v rámci predprimárneho vzdelávania</t>
  </si>
  <si>
    <t>1070</t>
  </si>
  <si>
    <t>Soc. pomoc občanom v hmotnej a sociálnej núdzi</t>
  </si>
  <si>
    <t>1020</t>
  </si>
  <si>
    <t>Staroba</t>
  </si>
  <si>
    <t>VYDAVKY SPOLU</t>
  </si>
  <si>
    <t>Bežné</t>
  </si>
  <si>
    <t>Kapitálové</t>
  </si>
  <si>
    <t>Finančné operácie</t>
  </si>
  <si>
    <t>Finančé operácie</t>
  </si>
  <si>
    <t>Granty - dar</t>
  </si>
  <si>
    <t>71a</t>
  </si>
  <si>
    <t>0360</t>
  </si>
  <si>
    <t>Bezpečnosť</t>
  </si>
  <si>
    <t>kopírovanie,známka psa,rozhlas ..</t>
  </si>
  <si>
    <t>Prevod z fondu opráv</t>
  </si>
  <si>
    <t>Daň z ubytovania</t>
  </si>
  <si>
    <t>631 - cestovné náhrady (obecný úrad)</t>
  </si>
  <si>
    <t>2019 Rozp</t>
  </si>
  <si>
    <t>3AC1</t>
  </si>
  <si>
    <t>3AC2</t>
  </si>
  <si>
    <t>11H</t>
  </si>
  <si>
    <t>Transfery - osobitný príjemca rodinných prídavkov</t>
  </si>
  <si>
    <t>41+43</t>
  </si>
  <si>
    <t>Príjmy</t>
  </si>
  <si>
    <t xml:space="preserve">Výdavky </t>
  </si>
  <si>
    <t>Prebytok</t>
  </si>
  <si>
    <t>ktorý bude použitý na tvorbu fondu opráv nájomných bytov 2x6 b.j.</t>
  </si>
  <si>
    <t>Transfery za výkon štátnej správy na úseku evidencie obyvateľstva</t>
  </si>
  <si>
    <t>2020 Rozp</t>
  </si>
  <si>
    <t>Dotácia z enfironmentálneho fondu</t>
  </si>
  <si>
    <t>41+46</t>
  </si>
  <si>
    <t>41+61</t>
  </si>
  <si>
    <t>2017 Skut</t>
  </si>
  <si>
    <t>2021 Rozp</t>
  </si>
  <si>
    <t xml:space="preserve">635 - rutinná a štand. údržba </t>
  </si>
  <si>
    <t xml:space="preserve">Granty - od iných </t>
  </si>
  <si>
    <t>Bankové úvery krátkodobé</t>
  </si>
  <si>
    <t>Iné nedaňové príjmy</t>
  </si>
  <si>
    <t>Iné - použ. Zábezpeky na vrátenie</t>
  </si>
  <si>
    <t>Ostatné príjmové finančné operácie</t>
  </si>
  <si>
    <t xml:space="preserve">610 - mzdové výdavky </t>
  </si>
  <si>
    <t>Rozvoj obcí</t>
  </si>
  <si>
    <t>710 - obstaranie kapitálových aktív</t>
  </si>
  <si>
    <t>717 - realizácia stavieb a ich technické zhodnotenie</t>
  </si>
  <si>
    <t>Kultúrne služby - kultúrne zariadenia</t>
  </si>
  <si>
    <t>Predprimárne vzdelávanie s bežnou starostlivosťou</t>
  </si>
  <si>
    <t>812 - úvery, pôžičky a návratné finančné výpomoci jednotlivcom a neziskovým právnickým osobám</t>
  </si>
  <si>
    <t>2018 Skut</t>
  </si>
  <si>
    <t>2019 Oč.skut</t>
  </si>
  <si>
    <t>2022 Rozp</t>
  </si>
  <si>
    <t xml:space="preserve">                                                     Viacročný rozpočet bežných výdavkov Obce Rúbaň na roky 2020-2022</t>
  </si>
  <si>
    <t xml:space="preserve">                                                     Viacročný rozpočet kapitálových výdavkov Obce Rúbaň na roky 2020-2022</t>
  </si>
  <si>
    <t xml:space="preserve">                                                  Viacročné plánované výdavkové operácie Obce Rúbaň na roky 2020-2022</t>
  </si>
  <si>
    <t xml:space="preserve">                                                     Viacročný rozpočet bežných príjmov Obce Rúbaň na roky 2020-2022</t>
  </si>
  <si>
    <t xml:space="preserve">                                                     Viacročný rozpočet kapitálových príjmov Obce Rúbaň na roky 2020-2022</t>
  </si>
  <si>
    <t xml:space="preserve">                                                Viacročné plánované finančné operácie príjmov Obce Rúbaň na roky 2020-2022</t>
  </si>
  <si>
    <t>Nevýherné prístroje</t>
  </si>
  <si>
    <t>Za znečisťovanie ovzdušia</t>
  </si>
  <si>
    <t xml:space="preserve"> </t>
  </si>
  <si>
    <t>Z účtov finančného hospodárenia</t>
  </si>
  <si>
    <t>72a</t>
  </si>
  <si>
    <t>Dotácia z prostriedkov DPO SR</t>
  </si>
  <si>
    <t>Dar - MOST</t>
  </si>
  <si>
    <t>Kultúrne služby -miestny rozhlas</t>
  </si>
  <si>
    <t>72f</t>
  </si>
  <si>
    <t>Transfery od MAS</t>
  </si>
  <si>
    <t xml:space="preserve">642 – transfery jednotlivcom a neziskovým právnickým osobám </t>
  </si>
  <si>
    <t xml:space="preserve">620 - poistné a príspevok do poisťovní </t>
  </si>
  <si>
    <t xml:space="preserve">632 - energia, voda a komunikácie </t>
  </si>
  <si>
    <t xml:space="preserve">634 - dopravné </t>
  </si>
  <si>
    <t>620 - poistné a príspevok do poisťovní</t>
  </si>
  <si>
    <t xml:space="preserve">633 - materiál </t>
  </si>
  <si>
    <t xml:space="preserve">637 - služby </t>
  </si>
  <si>
    <t xml:space="preserve">641 – transfery obci </t>
  </si>
  <si>
    <t xml:space="preserve">650 - splácanie úrokov </t>
  </si>
  <si>
    <t xml:space="preserve">635 - rutinná a štand. údržba       </t>
  </si>
  <si>
    <t>634 - dopravné</t>
  </si>
  <si>
    <t xml:space="preserve">637 – služby </t>
  </si>
  <si>
    <t>634 – dopravné</t>
  </si>
  <si>
    <t>633 – materiál</t>
  </si>
  <si>
    <t xml:space="preserve">641 - transfery v rámci verejnej správy </t>
  </si>
  <si>
    <t xml:space="preserve">631 - cestovné náhrady </t>
  </si>
  <si>
    <t>41+72</t>
  </si>
  <si>
    <t xml:space="preserve">717 - realizácia stavieb a ich technické zhodnotenie </t>
  </si>
  <si>
    <t xml:space="preserve">713 - Nákup strojov, zariadení                                </t>
  </si>
  <si>
    <t xml:space="preserve">714 - nákup dopravných prostriedkov </t>
  </si>
  <si>
    <t>717 - rekonštrukcia a modernizácia</t>
  </si>
  <si>
    <t xml:space="preserve">819 -iné výdavkové finačné operácie </t>
  </si>
  <si>
    <t xml:space="preserve">819 - iné výdavkové finančné operácie </t>
  </si>
  <si>
    <t xml:space="preserve">821 - splácanie tuzemskej istiny </t>
  </si>
  <si>
    <t xml:space="preserve">Za stravné </t>
  </si>
  <si>
    <t>PRÍJMY 2020</t>
  </si>
  <si>
    <t>VÝDAVKY 2020</t>
  </si>
  <si>
    <t>716 - prípravná a projektová dokument.</t>
  </si>
  <si>
    <t xml:space="preserve">                                            VIACROČNÝ ROZPOČET OBCE RÚBAŇ NA ROKY 2020-2022</t>
  </si>
  <si>
    <t xml:space="preserve">                                    VIACROČNÝ ROZPOČET OBCE RÚBAŇ NA ROKY 2020-2022</t>
  </si>
  <si>
    <t>Rozpočet obce Rúbaň na rok 2020, 2021, 2022 je zostavený s prebytkom príjmov vo výške 3.170,06 EUR,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</si>
</sst>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EUR&quot;"/>
    <numFmt numFmtId="173" formatCode="#,##0.00\ _E_U_R"/>
    <numFmt numFmtId="174" formatCode="[$-41B]dddd\ d\.\ mmmm\ 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40" borderId="5" applyNumberFormat="0" applyAlignment="0" applyProtection="0"/>
    <xf numFmtId="0" fontId="11" fillId="13" borderId="1" applyNumberFormat="0" applyAlignment="0" applyProtection="0"/>
    <xf numFmtId="0" fontId="28" fillId="41" borderId="6" applyNumberFormat="0" applyAlignment="0" applyProtection="0"/>
    <xf numFmtId="0" fontId="12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32" fillId="43" borderId="0" applyNumberFormat="0" applyBorder="0" applyAlignment="0" applyProtection="0"/>
    <xf numFmtId="0" fontId="0" fillId="44" borderId="11" applyNumberFormat="0" applyAlignment="0" applyProtection="0"/>
    <xf numFmtId="0" fontId="14" fillId="38" borderId="12" applyNumberFormat="0" applyAlignment="0" applyProtection="0"/>
    <xf numFmtId="9" fontId="0" fillId="0" borderId="0" applyFill="0" applyBorder="0" applyAlignment="0" applyProtection="0"/>
    <xf numFmtId="0" fontId="0" fillId="45" borderId="13" applyNumberFormat="0" applyFont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37" fillId="46" borderId="17" applyNumberFormat="0" applyAlignment="0" applyProtection="0"/>
    <xf numFmtId="0" fontId="38" fillId="47" borderId="17" applyNumberFormat="0" applyAlignment="0" applyProtection="0"/>
    <xf numFmtId="0" fontId="39" fillId="47" borderId="18" applyNumberFormat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38" borderId="19" xfId="0" applyFont="1" applyFill="1" applyBorder="1" applyAlignment="1">
      <alignment horizontal="center"/>
    </xf>
    <xf numFmtId="49" fontId="18" fillId="38" borderId="19" xfId="0" applyNumberFormat="1" applyFont="1" applyFill="1" applyBorder="1" applyAlignment="1">
      <alignment horizontal="center"/>
    </xf>
    <xf numFmtId="0" fontId="18" fillId="55" borderId="19" xfId="0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wrapText="1"/>
    </xf>
    <xf numFmtId="0" fontId="18" fillId="0" borderId="19" xfId="0" applyFont="1" applyBorder="1" applyAlignment="1">
      <alignment vertical="center"/>
    </xf>
    <xf numFmtId="2" fontId="18" fillId="0" borderId="19" xfId="0" applyNumberFormat="1" applyFont="1" applyBorder="1" applyAlignment="1">
      <alignment vertical="center"/>
    </xf>
    <xf numFmtId="0" fontId="18" fillId="0" borderId="19" xfId="0" applyFont="1" applyBorder="1" applyAlignment="1">
      <alignment/>
    </xf>
    <xf numFmtId="2" fontId="18" fillId="0" borderId="19" xfId="0" applyNumberFormat="1" applyFont="1" applyBorder="1" applyAlignment="1">
      <alignment/>
    </xf>
    <xf numFmtId="0" fontId="18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2" fontId="19" fillId="0" borderId="19" xfId="0" applyNumberFormat="1" applyFont="1" applyBorder="1" applyAlignment="1">
      <alignment/>
    </xf>
    <xf numFmtId="2" fontId="18" fillId="0" borderId="19" xfId="0" applyNumberFormat="1" applyFont="1" applyFill="1" applyBorder="1" applyAlignment="1">
      <alignment/>
    </xf>
    <xf numFmtId="0" fontId="18" fillId="56" borderId="19" xfId="0" applyFont="1" applyFill="1" applyBorder="1" applyAlignment="1">
      <alignment horizontal="center"/>
    </xf>
    <xf numFmtId="0" fontId="18" fillId="56" borderId="19" xfId="0" applyFont="1" applyFill="1" applyBorder="1" applyAlignment="1">
      <alignment wrapText="1"/>
    </xf>
    <xf numFmtId="0" fontId="18" fillId="56" borderId="19" xfId="0" applyFont="1" applyFill="1" applyBorder="1" applyAlignment="1">
      <alignment/>
    </xf>
    <xf numFmtId="2" fontId="18" fillId="56" borderId="19" xfId="0" applyNumberFormat="1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vertical="center" wrapText="1"/>
    </xf>
    <xf numFmtId="2" fontId="18" fillId="55" borderId="19" xfId="0" applyNumberFormat="1" applyFont="1" applyFill="1" applyBorder="1" applyAlignment="1">
      <alignment/>
    </xf>
    <xf numFmtId="2" fontId="18" fillId="38" borderId="19" xfId="0" applyNumberFormat="1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2" fontId="18" fillId="0" borderId="19" xfId="0" applyNumberFormat="1" applyFont="1" applyFill="1" applyBorder="1" applyAlignment="1">
      <alignment horizontal="right"/>
    </xf>
    <xf numFmtId="2" fontId="0" fillId="0" borderId="19" xfId="0" applyNumberFormat="1" applyBorder="1" applyAlignment="1">
      <alignment/>
    </xf>
    <xf numFmtId="0" fontId="18" fillId="56" borderId="0" xfId="0" applyFont="1" applyFill="1" applyBorder="1" applyAlignment="1">
      <alignment/>
    </xf>
    <xf numFmtId="2" fontId="18" fillId="56" borderId="0" xfId="0" applyNumberFormat="1" applyFont="1" applyFill="1" applyBorder="1" applyAlignment="1">
      <alignment/>
    </xf>
    <xf numFmtId="49" fontId="18" fillId="0" borderId="0" xfId="0" applyNumberFormat="1" applyFont="1" applyAlignment="1">
      <alignment/>
    </xf>
    <xf numFmtId="49" fontId="18" fillId="44" borderId="19" xfId="0" applyNumberFormat="1" applyFont="1" applyFill="1" applyBorder="1" applyAlignment="1">
      <alignment vertical="center"/>
    </xf>
    <xf numFmtId="49" fontId="18" fillId="44" borderId="19" xfId="0" applyNumberFormat="1" applyFont="1" applyFill="1" applyBorder="1" applyAlignment="1">
      <alignment horizontal="left" vertical="center" wrapText="1"/>
    </xf>
    <xf numFmtId="2" fontId="18" fillId="44" borderId="19" xfId="0" applyNumberFormat="1" applyFont="1" applyFill="1" applyBorder="1" applyAlignment="1">
      <alignment vertical="center"/>
    </xf>
    <xf numFmtId="49" fontId="20" fillId="0" borderId="19" xfId="0" applyNumberFormat="1" applyFont="1" applyBorder="1" applyAlignment="1">
      <alignment vertical="top" wrapText="1"/>
    </xf>
    <xf numFmtId="0" fontId="20" fillId="0" borderId="19" xfId="0" applyFont="1" applyBorder="1" applyAlignment="1">
      <alignment/>
    </xf>
    <xf numFmtId="2" fontId="20" fillId="0" borderId="19" xfId="0" applyNumberFormat="1" applyFont="1" applyBorder="1" applyAlignment="1">
      <alignment/>
    </xf>
    <xf numFmtId="0" fontId="20" fillId="0" borderId="19" xfId="0" applyFont="1" applyBorder="1" applyAlignment="1">
      <alignment vertical="center" wrapText="1"/>
    </xf>
    <xf numFmtId="2" fontId="20" fillId="56" borderId="19" xfId="0" applyNumberFormat="1" applyFont="1" applyFill="1" applyBorder="1" applyAlignment="1">
      <alignment/>
    </xf>
    <xf numFmtId="0" fontId="20" fillId="0" borderId="19" xfId="0" applyFont="1" applyBorder="1" applyAlignment="1">
      <alignment wrapText="1"/>
    </xf>
    <xf numFmtId="2" fontId="0" fillId="0" borderId="19" xfId="0" applyNumberFormat="1" applyFont="1" applyBorder="1" applyAlignment="1">
      <alignment/>
    </xf>
    <xf numFmtId="49" fontId="18" fillId="42" borderId="19" xfId="0" applyNumberFormat="1" applyFont="1" applyFill="1" applyBorder="1" applyAlignment="1">
      <alignment vertical="center"/>
    </xf>
    <xf numFmtId="0" fontId="18" fillId="42" borderId="19" xfId="0" applyFont="1" applyFill="1" applyBorder="1" applyAlignment="1">
      <alignment vertical="center" wrapText="1"/>
    </xf>
    <xf numFmtId="2" fontId="18" fillId="42" borderId="19" xfId="0" applyNumberFormat="1" applyFont="1" applyFill="1" applyBorder="1" applyAlignment="1">
      <alignment vertical="center"/>
    </xf>
    <xf numFmtId="49" fontId="18" fillId="42" borderId="19" xfId="0" applyNumberFormat="1" applyFont="1" applyFill="1" applyBorder="1" applyAlignment="1">
      <alignment vertical="center" wrapText="1"/>
    </xf>
    <xf numFmtId="49" fontId="18" fillId="42" borderId="19" xfId="0" applyNumberFormat="1" applyFont="1" applyFill="1" applyBorder="1" applyAlignment="1">
      <alignment/>
    </xf>
    <xf numFmtId="0" fontId="18" fillId="42" borderId="19" xfId="0" applyFont="1" applyFill="1" applyBorder="1" applyAlignment="1">
      <alignment/>
    </xf>
    <xf numFmtId="2" fontId="18" fillId="42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56" borderId="19" xfId="0" applyFont="1" applyFill="1" applyBorder="1" applyAlignment="1">
      <alignment/>
    </xf>
    <xf numFmtId="0" fontId="18" fillId="0" borderId="0" xfId="0" applyFont="1" applyAlignment="1">
      <alignment vertical="center"/>
    </xf>
    <xf numFmtId="49" fontId="20" fillId="0" borderId="20" xfId="0" applyNumberFormat="1" applyFont="1" applyBorder="1" applyAlignment="1">
      <alignment vertical="top" wrapText="1"/>
    </xf>
    <xf numFmtId="0" fontId="20" fillId="56" borderId="19" xfId="0" applyFont="1" applyFill="1" applyBorder="1" applyAlignment="1">
      <alignment vertical="center" wrapText="1"/>
    </xf>
    <xf numFmtId="0" fontId="18" fillId="56" borderId="0" xfId="0" applyFont="1" applyFill="1" applyAlignment="1">
      <alignment/>
    </xf>
    <xf numFmtId="0" fontId="18" fillId="56" borderId="0" xfId="0" applyFont="1" applyFill="1" applyBorder="1" applyAlignment="1">
      <alignment horizontal="center"/>
    </xf>
    <xf numFmtId="0" fontId="18" fillId="56" borderId="21" xfId="0" applyFont="1" applyFill="1" applyBorder="1" applyAlignment="1">
      <alignment/>
    </xf>
    <xf numFmtId="2" fontId="18" fillId="56" borderId="22" xfId="0" applyNumberFormat="1" applyFont="1" applyFill="1" applyBorder="1" applyAlignment="1">
      <alignment/>
    </xf>
    <xf numFmtId="0" fontId="18" fillId="56" borderId="23" xfId="0" applyFont="1" applyFill="1" applyBorder="1" applyAlignment="1">
      <alignment/>
    </xf>
    <xf numFmtId="2" fontId="18" fillId="56" borderId="24" xfId="0" applyNumberFormat="1" applyFont="1" applyFill="1" applyBorder="1" applyAlignment="1">
      <alignment/>
    </xf>
    <xf numFmtId="2" fontId="18" fillId="57" borderId="19" xfId="0" applyNumberFormat="1" applyFont="1" applyFill="1" applyBorder="1" applyAlignment="1">
      <alignment/>
    </xf>
    <xf numFmtId="0" fontId="18" fillId="0" borderId="19" xfId="0" applyFont="1" applyBorder="1" applyAlignment="1">
      <alignment horizontal="right"/>
    </xf>
    <xf numFmtId="0" fontId="20" fillId="0" borderId="19" xfId="0" applyFont="1" applyBorder="1" applyAlignment="1" applyProtection="1">
      <alignment wrapText="1"/>
      <protection locked="0"/>
    </xf>
    <xf numFmtId="0" fontId="18" fillId="42" borderId="19" xfId="0" applyNumberFormat="1" applyFont="1" applyFill="1" applyBorder="1" applyAlignment="1">
      <alignment/>
    </xf>
    <xf numFmtId="0" fontId="18" fillId="0" borderId="19" xfId="0" applyFont="1" applyFill="1" applyBorder="1" applyAlignment="1">
      <alignment horizontal="right"/>
    </xf>
    <xf numFmtId="0" fontId="18" fillId="42" borderId="19" xfId="0" applyFont="1" applyFill="1" applyBorder="1" applyAlignment="1">
      <alignment horizontal="center" vertical="center"/>
    </xf>
    <xf numFmtId="2" fontId="18" fillId="0" borderId="19" xfId="0" applyNumberFormat="1" applyFont="1" applyBorder="1" applyAlignment="1">
      <alignment horizontal="right"/>
    </xf>
    <xf numFmtId="0" fontId="18" fillId="56" borderId="25" xfId="0" applyFont="1" applyFill="1" applyBorder="1" applyAlignment="1">
      <alignment/>
    </xf>
    <xf numFmtId="2" fontId="18" fillId="56" borderId="25" xfId="0" applyNumberFormat="1" applyFont="1" applyFill="1" applyBorder="1" applyAlignment="1">
      <alignment/>
    </xf>
    <xf numFmtId="0" fontId="20" fillId="0" borderId="19" xfId="0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8" fillId="44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18" fillId="42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56" borderId="19" xfId="0" applyFont="1" applyFill="1" applyBorder="1" applyAlignment="1">
      <alignment horizontal="center"/>
    </xf>
    <xf numFmtId="0" fontId="18" fillId="42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18" fillId="56" borderId="19" xfId="0" applyFont="1" applyFill="1" applyBorder="1" applyAlignment="1">
      <alignment horizontal="center" vertical="center"/>
    </xf>
    <xf numFmtId="2" fontId="20" fillId="0" borderId="19" xfId="0" applyNumberFormat="1" applyFont="1" applyBorder="1" applyAlignment="1">
      <alignment horizontal="right"/>
    </xf>
    <xf numFmtId="0" fontId="18" fillId="0" borderId="19" xfId="0" applyFont="1" applyFill="1" applyBorder="1" applyAlignment="1">
      <alignment horizontal="center" vertical="center"/>
    </xf>
    <xf numFmtId="2" fontId="18" fillId="0" borderId="19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49" fontId="20" fillId="0" borderId="19" xfId="0" applyNumberFormat="1" applyFont="1" applyBorder="1" applyAlignment="1">
      <alignment vertical="top"/>
    </xf>
    <xf numFmtId="0" fontId="18" fillId="58" borderId="19" xfId="0" applyFont="1" applyFill="1" applyBorder="1" applyAlignment="1">
      <alignment horizontal="center"/>
    </xf>
    <xf numFmtId="0" fontId="20" fillId="56" borderId="19" xfId="0" applyFont="1" applyFill="1" applyBorder="1" applyAlignment="1">
      <alignment horizontal="left"/>
    </xf>
    <xf numFmtId="2" fontId="18" fillId="58" borderId="19" xfId="0" applyNumberFormat="1" applyFont="1" applyFill="1" applyBorder="1" applyAlignment="1">
      <alignment horizontal="right"/>
    </xf>
    <xf numFmtId="49" fontId="20" fillId="56" borderId="19" xfId="0" applyNumberFormat="1" applyFont="1" applyFill="1" applyBorder="1" applyAlignment="1">
      <alignment horizontal="center" vertical="top"/>
    </xf>
    <xf numFmtId="0" fontId="20" fillId="56" borderId="19" xfId="0" applyFont="1" applyFill="1" applyBorder="1" applyAlignment="1">
      <alignment horizontal="left" vertical="top" wrapText="1"/>
    </xf>
    <xf numFmtId="0" fontId="20" fillId="56" borderId="19" xfId="0" applyFont="1" applyFill="1" applyBorder="1" applyAlignment="1">
      <alignment vertical="top" wrapText="1"/>
    </xf>
    <xf numFmtId="2" fontId="18" fillId="59" borderId="19" xfId="0" applyNumberFormat="1" applyFont="1" applyFill="1" applyBorder="1" applyAlignment="1">
      <alignment horizontal="right"/>
    </xf>
    <xf numFmtId="49" fontId="20" fillId="56" borderId="19" xfId="0" applyNumberFormat="1" applyFont="1" applyFill="1" applyBorder="1" applyAlignment="1">
      <alignment horizontal="center" vertical="top" wrapText="1"/>
    </xf>
    <xf numFmtId="49" fontId="18" fillId="42" borderId="19" xfId="0" applyNumberFormat="1" applyFont="1" applyFill="1" applyBorder="1" applyAlignment="1">
      <alignment horizontal="left"/>
    </xf>
    <xf numFmtId="49" fontId="18" fillId="60" borderId="19" xfId="0" applyNumberFormat="1" applyFont="1" applyFill="1" applyBorder="1" applyAlignment="1">
      <alignment horizontal="left"/>
    </xf>
    <xf numFmtId="0" fontId="18" fillId="60" borderId="19" xfId="0" applyFont="1" applyFill="1" applyBorder="1" applyAlignment="1">
      <alignment horizontal="left"/>
    </xf>
    <xf numFmtId="0" fontId="18" fillId="60" borderId="19" xfId="0" applyFont="1" applyFill="1" applyBorder="1" applyAlignment="1">
      <alignment horizontal="center"/>
    </xf>
    <xf numFmtId="2" fontId="18" fillId="60" borderId="19" xfId="0" applyNumberFormat="1" applyFont="1" applyFill="1" applyBorder="1" applyAlignment="1">
      <alignment/>
    </xf>
    <xf numFmtId="49" fontId="18" fillId="42" borderId="19" xfId="0" applyNumberFormat="1" applyFont="1" applyFill="1" applyBorder="1" applyAlignment="1">
      <alignment horizontal="left" vertical="center"/>
    </xf>
    <xf numFmtId="0" fontId="18" fillId="60" borderId="19" xfId="0" applyFont="1" applyFill="1" applyBorder="1" applyAlignment="1">
      <alignment horizontal="center" vertical="center"/>
    </xf>
    <xf numFmtId="2" fontId="18" fillId="17" borderId="19" xfId="0" applyNumberFormat="1" applyFont="1" applyFill="1" applyBorder="1" applyAlignment="1">
      <alignment/>
    </xf>
    <xf numFmtId="2" fontId="18" fillId="17" borderId="19" xfId="0" applyNumberFormat="1" applyFont="1" applyFill="1" applyBorder="1" applyAlignment="1">
      <alignment vertical="center"/>
    </xf>
    <xf numFmtId="0" fontId="18" fillId="60" borderId="19" xfId="0" applyFont="1" applyFill="1" applyBorder="1" applyAlignment="1">
      <alignment/>
    </xf>
    <xf numFmtId="49" fontId="18" fillId="60" borderId="19" xfId="0" applyNumberFormat="1" applyFont="1" applyFill="1" applyBorder="1" applyAlignment="1">
      <alignment horizontal="left" vertical="center"/>
    </xf>
    <xf numFmtId="0" fontId="18" fillId="60" borderId="19" xfId="0" applyFont="1" applyFill="1" applyBorder="1" applyAlignment="1">
      <alignment vertical="center" wrapText="1"/>
    </xf>
    <xf numFmtId="0" fontId="20" fillId="56" borderId="19" xfId="0" applyFont="1" applyFill="1" applyBorder="1" applyAlignment="1">
      <alignment horizontal="left" wrapText="1"/>
    </xf>
    <xf numFmtId="49" fontId="18" fillId="17" borderId="20" xfId="0" applyNumberFormat="1" applyFont="1" applyFill="1" applyBorder="1" applyAlignment="1">
      <alignment vertical="center"/>
    </xf>
    <xf numFmtId="49" fontId="18" fillId="60" borderId="19" xfId="0" applyNumberFormat="1" applyFont="1" applyFill="1" applyBorder="1" applyAlignment="1">
      <alignment vertical="center"/>
    </xf>
    <xf numFmtId="49" fontId="20" fillId="56" borderId="19" xfId="0" applyNumberFormat="1" applyFont="1" applyFill="1" applyBorder="1" applyAlignment="1">
      <alignment horizontal="left" vertical="top" wrapText="1"/>
    </xf>
    <xf numFmtId="0" fontId="0" fillId="0" borderId="20" xfId="0" applyBorder="1" applyAlignment="1">
      <alignment vertical="top"/>
    </xf>
    <xf numFmtId="2" fontId="18" fillId="0" borderId="0" xfId="0" applyNumberFormat="1" applyFont="1" applyAlignment="1">
      <alignment horizontal="center"/>
    </xf>
    <xf numFmtId="0" fontId="20" fillId="56" borderId="19" xfId="0" applyFont="1" applyFill="1" applyBorder="1" applyAlignment="1">
      <alignment wrapText="1"/>
    </xf>
    <xf numFmtId="49" fontId="18" fillId="38" borderId="0" xfId="0" applyNumberFormat="1" applyFont="1" applyFill="1" applyBorder="1" applyAlignment="1">
      <alignment/>
    </xf>
    <xf numFmtId="2" fontId="18" fillId="55" borderId="0" xfId="0" applyNumberFormat="1" applyFont="1" applyFill="1" applyBorder="1" applyAlignment="1">
      <alignment/>
    </xf>
    <xf numFmtId="0" fontId="18" fillId="38" borderId="19" xfId="0" applyFont="1" applyFill="1" applyBorder="1" applyAlignment="1">
      <alignment/>
    </xf>
    <xf numFmtId="0" fontId="18" fillId="0" borderId="26" xfId="0" applyFont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20" xfId="0" applyBorder="1" applyAlignment="1">
      <alignment vertical="top"/>
    </xf>
    <xf numFmtId="49" fontId="20" fillId="56" borderId="26" xfId="0" applyNumberFormat="1" applyFont="1" applyFill="1" applyBorder="1" applyAlignment="1">
      <alignment vertical="top"/>
    </xf>
    <xf numFmtId="49" fontId="20" fillId="56" borderId="26" xfId="0" applyNumberFormat="1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49" fontId="20" fillId="0" borderId="26" xfId="0" applyNumberFormat="1" applyFont="1" applyBorder="1" applyAlignment="1">
      <alignment vertical="top" wrapText="1"/>
    </xf>
    <xf numFmtId="49" fontId="20" fillId="0" borderId="27" xfId="0" applyNumberFormat="1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7" xfId="0" applyBorder="1" applyAlignment="1">
      <alignment horizontal="center" vertical="top"/>
    </xf>
    <xf numFmtId="49" fontId="18" fillId="0" borderId="26" xfId="0" applyNumberFormat="1" applyFont="1" applyFill="1" applyBorder="1" applyAlignment="1">
      <alignment vertical="top"/>
    </xf>
    <xf numFmtId="49" fontId="20" fillId="56" borderId="26" xfId="0" applyNumberFormat="1" applyFont="1" applyFill="1" applyBorder="1" applyAlignment="1">
      <alignment horizontal="left" vertical="top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49" fontId="18" fillId="55" borderId="19" xfId="0" applyNumberFormat="1" applyFont="1" applyFill="1" applyBorder="1" applyAlignment="1">
      <alignment/>
    </xf>
    <xf numFmtId="49" fontId="18" fillId="38" borderId="19" xfId="0" applyNumberFormat="1" applyFont="1" applyFill="1" applyBorder="1" applyAlignment="1">
      <alignment/>
    </xf>
    <xf numFmtId="49" fontId="20" fillId="0" borderId="26" xfId="0" applyNumberFormat="1" applyFont="1" applyBorder="1" applyAlignment="1">
      <alignment vertical="top"/>
    </xf>
    <xf numFmtId="49" fontId="20" fillId="0" borderId="27" xfId="0" applyNumberFormat="1" applyFont="1" applyBorder="1" applyAlignment="1">
      <alignment vertical="top"/>
    </xf>
    <xf numFmtId="14" fontId="20" fillId="0" borderId="26" xfId="0" applyNumberFormat="1" applyFont="1" applyBorder="1" applyAlignment="1">
      <alignment vertical="top" wrapText="1"/>
    </xf>
    <xf numFmtId="14" fontId="20" fillId="0" borderId="27" xfId="0" applyNumberFormat="1" applyFont="1" applyBorder="1" applyAlignment="1">
      <alignment vertical="top" wrapText="1"/>
    </xf>
    <xf numFmtId="14" fontId="0" fillId="0" borderId="20" xfId="0" applyNumberFormat="1" applyBorder="1" applyAlignment="1">
      <alignment vertical="top" wrapText="1"/>
    </xf>
    <xf numFmtId="49" fontId="20" fillId="0" borderId="26" xfId="0" applyNumberFormat="1" applyFont="1" applyFill="1" applyBorder="1" applyAlignment="1">
      <alignment vertical="top"/>
    </xf>
    <xf numFmtId="49" fontId="20" fillId="0" borderId="20" xfId="0" applyNumberFormat="1" applyFont="1" applyBorder="1" applyAlignment="1">
      <alignment vertical="top" wrapText="1"/>
    </xf>
    <xf numFmtId="49" fontId="20" fillId="0" borderId="19" xfId="0" applyNumberFormat="1" applyFont="1" applyBorder="1" applyAlignment="1">
      <alignment vertical="top" wrapText="1"/>
    </xf>
    <xf numFmtId="49" fontId="20" fillId="0" borderId="19" xfId="0" applyNumberFormat="1" applyFont="1" applyBorder="1" applyAlignment="1">
      <alignment vertical="top"/>
    </xf>
    <xf numFmtId="49" fontId="20" fillId="56" borderId="19" xfId="0" applyNumberFormat="1" applyFont="1" applyFill="1" applyBorder="1" applyAlignment="1">
      <alignment vertical="top"/>
    </xf>
    <xf numFmtId="0" fontId="18" fillId="56" borderId="0" xfId="0" applyFont="1" applyFill="1" applyBorder="1" applyAlignment="1">
      <alignment horizontal="center"/>
    </xf>
    <xf numFmtId="0" fontId="18" fillId="56" borderId="28" xfId="0" applyFont="1" applyFill="1" applyBorder="1" applyAlignment="1">
      <alignment horizontal="center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="96" zoomScaleNormal="96" zoomScalePageLayoutView="0" workbookViewId="0" topLeftCell="A67">
      <selection activeCell="B2" sqref="B2"/>
    </sheetView>
  </sheetViews>
  <sheetFormatPr defaultColWidth="9.140625" defaultRowHeight="19.5" customHeight="1"/>
  <cols>
    <col min="1" max="1" width="9.140625" style="1" customWidth="1"/>
    <col min="2" max="2" width="35.7109375" style="1" customWidth="1"/>
    <col min="3" max="3" width="9.140625" style="1" customWidth="1"/>
    <col min="4" max="5" width="12.28125" style="2" customWidth="1"/>
    <col min="6" max="6" width="12.28125" style="1" customWidth="1"/>
    <col min="7" max="7" width="13.421875" style="1" customWidth="1"/>
    <col min="8" max="10" width="12.28125" style="1" customWidth="1"/>
    <col min="11" max="16384" width="9.140625" style="1" customWidth="1"/>
  </cols>
  <sheetData>
    <row r="1" ht="19.5" customHeight="1">
      <c r="B1" s="1" t="s">
        <v>192</v>
      </c>
    </row>
    <row r="2" ht="19.5" customHeight="1">
      <c r="E2" s="111"/>
    </row>
    <row r="3" ht="19.5" customHeight="1">
      <c r="A3" s="1" t="s">
        <v>150</v>
      </c>
    </row>
    <row r="5" spans="1:10" ht="19.5" customHeight="1">
      <c r="A5" s="3" t="s">
        <v>0</v>
      </c>
      <c r="B5" s="3" t="s">
        <v>1</v>
      </c>
      <c r="C5" s="3" t="s">
        <v>2</v>
      </c>
      <c r="D5" s="3" t="s">
        <v>129</v>
      </c>
      <c r="E5" s="3" t="s">
        <v>144</v>
      </c>
      <c r="F5" s="5" t="s">
        <v>114</v>
      </c>
      <c r="G5" s="5" t="s">
        <v>145</v>
      </c>
      <c r="H5" s="5" t="s">
        <v>125</v>
      </c>
      <c r="I5" s="5" t="s">
        <v>130</v>
      </c>
      <c r="J5" s="5" t="s">
        <v>146</v>
      </c>
    </row>
    <row r="6" spans="1:10" ht="39.75" customHeight="1">
      <c r="A6" s="6">
        <v>111003</v>
      </c>
      <c r="B6" s="7" t="s">
        <v>3</v>
      </c>
      <c r="C6" s="8">
        <v>41</v>
      </c>
      <c r="D6" s="9">
        <v>243102.1</v>
      </c>
      <c r="E6" s="9">
        <v>254794.27</v>
      </c>
      <c r="F6" s="9">
        <v>275326</v>
      </c>
      <c r="G6" s="9">
        <v>275326</v>
      </c>
      <c r="H6" s="9">
        <v>279771.06</v>
      </c>
      <c r="I6" s="9">
        <v>292765.06</v>
      </c>
      <c r="J6" s="9">
        <v>310838.06</v>
      </c>
    </row>
    <row r="7" spans="1:10" ht="19.5" customHeight="1">
      <c r="A7" s="10">
        <v>121001</v>
      </c>
      <c r="B7" s="10" t="s">
        <v>4</v>
      </c>
      <c r="C7" s="10">
        <v>41</v>
      </c>
      <c r="D7" s="11">
        <v>41387.56</v>
      </c>
      <c r="E7" s="11">
        <v>41340.85</v>
      </c>
      <c r="F7" s="11">
        <v>51218</v>
      </c>
      <c r="G7" s="11">
        <v>51218</v>
      </c>
      <c r="H7" s="11">
        <v>53542</v>
      </c>
      <c r="I7" s="11">
        <v>53542</v>
      </c>
      <c r="J7" s="11">
        <v>53542</v>
      </c>
    </row>
    <row r="8" spans="1:10" ht="19.5" customHeight="1">
      <c r="A8" s="10">
        <v>121002</v>
      </c>
      <c r="B8" s="10" t="s">
        <v>5</v>
      </c>
      <c r="C8" s="10">
        <v>41</v>
      </c>
      <c r="D8" s="11">
        <v>10268.27</v>
      </c>
      <c r="E8" s="11">
        <v>9875.29</v>
      </c>
      <c r="F8" s="11">
        <v>21918</v>
      </c>
      <c r="G8" s="11">
        <v>21918</v>
      </c>
      <c r="H8" s="11">
        <v>21918</v>
      </c>
      <c r="I8" s="11">
        <v>21918</v>
      </c>
      <c r="J8" s="11">
        <v>21918</v>
      </c>
    </row>
    <row r="9" spans="1:10" ht="19.5" customHeight="1">
      <c r="A9" s="10">
        <v>121003</v>
      </c>
      <c r="B9" s="10" t="s">
        <v>6</v>
      </c>
      <c r="C9" s="10">
        <v>41</v>
      </c>
      <c r="D9" s="11">
        <v>37.91</v>
      </c>
      <c r="E9" s="11">
        <v>37.95</v>
      </c>
      <c r="F9" s="11">
        <v>76</v>
      </c>
      <c r="G9" s="11">
        <v>76</v>
      </c>
      <c r="H9" s="11">
        <v>76</v>
      </c>
      <c r="I9" s="11">
        <v>76</v>
      </c>
      <c r="J9" s="11">
        <v>76</v>
      </c>
    </row>
    <row r="10" spans="1:10" ht="19.5" customHeight="1">
      <c r="A10" s="10">
        <v>133001</v>
      </c>
      <c r="B10" s="10" t="s">
        <v>7</v>
      </c>
      <c r="C10" s="10">
        <v>41</v>
      </c>
      <c r="D10" s="11">
        <v>551.1</v>
      </c>
      <c r="E10" s="11">
        <v>551.1</v>
      </c>
      <c r="F10" s="11">
        <v>680</v>
      </c>
      <c r="G10" s="11">
        <v>680</v>
      </c>
      <c r="H10" s="11">
        <v>648</v>
      </c>
      <c r="I10" s="11">
        <v>648</v>
      </c>
      <c r="J10" s="11">
        <v>648</v>
      </c>
    </row>
    <row r="11" spans="1:10" ht="19.5" customHeight="1">
      <c r="A11" s="10">
        <v>133003</v>
      </c>
      <c r="B11" s="10" t="s">
        <v>153</v>
      </c>
      <c r="C11" s="10">
        <v>41</v>
      </c>
      <c r="D11" s="11"/>
      <c r="E11" s="11">
        <v>40</v>
      </c>
      <c r="F11" s="11"/>
      <c r="G11" s="11"/>
      <c r="H11" s="11"/>
      <c r="I11" s="11"/>
      <c r="J11" s="11"/>
    </row>
    <row r="12" spans="1:10" ht="19.5" customHeight="1">
      <c r="A12" s="10">
        <v>133006</v>
      </c>
      <c r="B12" s="10" t="s">
        <v>112</v>
      </c>
      <c r="C12" s="10">
        <v>41</v>
      </c>
      <c r="D12" s="11">
        <v>181.8</v>
      </c>
      <c r="E12" s="11">
        <v>472.8</v>
      </c>
      <c r="F12" s="11">
        <v>1800</v>
      </c>
      <c r="G12" s="11">
        <v>1800</v>
      </c>
      <c r="H12" s="11">
        <v>1800</v>
      </c>
      <c r="I12" s="11">
        <v>1800</v>
      </c>
      <c r="J12" s="11">
        <v>1800</v>
      </c>
    </row>
    <row r="13" spans="1:10" ht="19.5" customHeight="1">
      <c r="A13" s="10">
        <v>133012</v>
      </c>
      <c r="B13" s="10" t="s">
        <v>8</v>
      </c>
      <c r="C13" s="10">
        <v>41</v>
      </c>
      <c r="D13" s="11">
        <v>931.2</v>
      </c>
      <c r="E13" s="11">
        <v>1020</v>
      </c>
      <c r="F13" s="11">
        <v>300</v>
      </c>
      <c r="G13" s="11">
        <v>300</v>
      </c>
      <c r="H13" s="11">
        <v>300</v>
      </c>
      <c r="I13" s="11">
        <v>300</v>
      </c>
      <c r="J13" s="11">
        <v>300</v>
      </c>
    </row>
    <row r="14" spans="1:10" ht="39.75" customHeight="1">
      <c r="A14" s="8">
        <v>133013</v>
      </c>
      <c r="B14" s="7" t="s">
        <v>9</v>
      </c>
      <c r="C14" s="8">
        <v>41</v>
      </c>
      <c r="D14" s="9">
        <v>11293.69</v>
      </c>
      <c r="E14" s="9">
        <v>11877.41</v>
      </c>
      <c r="F14" s="9">
        <v>19382</v>
      </c>
      <c r="G14" s="9">
        <v>19382</v>
      </c>
      <c r="H14" s="9">
        <v>19229</v>
      </c>
      <c r="I14" s="9">
        <v>19229</v>
      </c>
      <c r="J14" s="9">
        <v>19229</v>
      </c>
    </row>
    <row r="15" spans="1:10" ht="19.5" customHeight="1">
      <c r="A15" s="10">
        <v>212002</v>
      </c>
      <c r="B15" s="10" t="s">
        <v>10</v>
      </c>
      <c r="C15" s="10">
        <v>41</v>
      </c>
      <c r="D15" s="11">
        <v>3013.55</v>
      </c>
      <c r="E15" s="11">
        <v>5423.97</v>
      </c>
      <c r="F15" s="11">
        <v>4080</v>
      </c>
      <c r="G15" s="11">
        <v>4080</v>
      </c>
      <c r="H15" s="11">
        <v>3800</v>
      </c>
      <c r="I15" s="11">
        <v>3800</v>
      </c>
      <c r="J15" s="11">
        <v>3800</v>
      </c>
    </row>
    <row r="16" spans="1:10" ht="19.5" customHeight="1">
      <c r="A16" s="10">
        <v>212003</v>
      </c>
      <c r="B16" s="10" t="s">
        <v>11</v>
      </c>
      <c r="C16" s="10">
        <v>41</v>
      </c>
      <c r="D16" s="11">
        <v>18346.13</v>
      </c>
      <c r="E16" s="11">
        <v>18583.54</v>
      </c>
      <c r="F16" s="11">
        <v>25117</v>
      </c>
      <c r="G16" s="11">
        <v>25117</v>
      </c>
      <c r="H16" s="11">
        <v>25000</v>
      </c>
      <c r="I16" s="11">
        <v>25000</v>
      </c>
      <c r="J16" s="11">
        <v>25000</v>
      </c>
    </row>
    <row r="17" spans="1:10" ht="19.5" customHeight="1">
      <c r="A17" s="10">
        <v>221004</v>
      </c>
      <c r="B17" s="10" t="s">
        <v>12</v>
      </c>
      <c r="C17" s="10">
        <v>41</v>
      </c>
      <c r="D17" s="11">
        <v>2754</v>
      </c>
      <c r="E17" s="11">
        <v>2951</v>
      </c>
      <c r="F17" s="11">
        <v>3100</v>
      </c>
      <c r="G17" s="11">
        <v>3100</v>
      </c>
      <c r="H17" s="11">
        <v>3100</v>
      </c>
      <c r="I17" s="11">
        <v>3100</v>
      </c>
      <c r="J17" s="11">
        <v>3100</v>
      </c>
    </row>
    <row r="18" spans="1:10" ht="19.5" customHeight="1">
      <c r="A18" s="10">
        <v>222003</v>
      </c>
      <c r="B18" s="10" t="s">
        <v>13</v>
      </c>
      <c r="C18" s="10">
        <v>41</v>
      </c>
      <c r="D18" s="11"/>
      <c r="E18" s="11">
        <v>80</v>
      </c>
      <c r="F18" s="11"/>
      <c r="G18" s="11"/>
      <c r="H18" s="11"/>
      <c r="I18" s="11"/>
      <c r="J18" s="11"/>
    </row>
    <row r="19" spans="1:10" ht="39.75" customHeight="1">
      <c r="A19" s="8">
        <v>223001</v>
      </c>
      <c r="B19" s="7" t="s">
        <v>14</v>
      </c>
      <c r="C19" s="8">
        <v>41</v>
      </c>
      <c r="D19" s="9">
        <f>D20+D21+D22+D23</f>
        <v>1813.15</v>
      </c>
      <c r="E19" s="9">
        <f>E20+E21+E22+E23</f>
        <v>1478.79</v>
      </c>
      <c r="F19" s="9">
        <f>F21+F22+F23</f>
        <v>1300</v>
      </c>
      <c r="G19" s="9">
        <f>G21+G22+G23</f>
        <v>1300</v>
      </c>
      <c r="H19" s="9">
        <f>H21+H22+H23</f>
        <v>1100</v>
      </c>
      <c r="I19" s="9">
        <f>I21+I22+I23</f>
        <v>1100</v>
      </c>
      <c r="J19" s="9">
        <f>J21+J22+J23</f>
        <v>1100</v>
      </c>
    </row>
    <row r="20" spans="1:10" ht="19.5" customHeight="1">
      <c r="A20" s="116" t="s">
        <v>15</v>
      </c>
      <c r="B20" s="13" t="s">
        <v>16</v>
      </c>
      <c r="C20" s="10"/>
      <c r="D20" s="14">
        <v>558.7</v>
      </c>
      <c r="E20" s="14">
        <v>231.7</v>
      </c>
      <c r="F20" s="14" t="s">
        <v>155</v>
      </c>
      <c r="G20" s="14" t="s">
        <v>155</v>
      </c>
      <c r="H20" s="14"/>
      <c r="I20" s="14"/>
      <c r="J20" s="14"/>
    </row>
    <row r="21" spans="1:10" ht="19.5" customHeight="1">
      <c r="A21" s="117"/>
      <c r="B21" s="13" t="s">
        <v>17</v>
      </c>
      <c r="C21" s="10"/>
      <c r="D21" s="14">
        <v>633.6</v>
      </c>
      <c r="E21" s="14">
        <v>564.4</v>
      </c>
      <c r="F21" s="14">
        <v>600</v>
      </c>
      <c r="G21" s="14">
        <v>600</v>
      </c>
      <c r="H21" s="14">
        <v>600</v>
      </c>
      <c r="I21" s="14">
        <v>600</v>
      </c>
      <c r="J21" s="14">
        <v>600</v>
      </c>
    </row>
    <row r="22" spans="1:10" ht="19.5" customHeight="1">
      <c r="A22" s="117"/>
      <c r="B22" s="13" t="s">
        <v>18</v>
      </c>
      <c r="C22" s="10"/>
      <c r="D22" s="14">
        <v>100</v>
      </c>
      <c r="E22" s="14">
        <v>125</v>
      </c>
      <c r="F22" s="14">
        <v>200</v>
      </c>
      <c r="G22" s="14">
        <v>200</v>
      </c>
      <c r="H22" s="14">
        <v>200</v>
      </c>
      <c r="I22" s="14">
        <v>200</v>
      </c>
      <c r="J22" s="14">
        <v>200</v>
      </c>
    </row>
    <row r="23" spans="1:10" ht="19.5" customHeight="1">
      <c r="A23" s="118"/>
      <c r="B23" s="13" t="s">
        <v>110</v>
      </c>
      <c r="C23" s="10"/>
      <c r="D23" s="14">
        <v>520.85</v>
      </c>
      <c r="E23" s="14">
        <v>557.69</v>
      </c>
      <c r="F23" s="14">
        <v>500</v>
      </c>
      <c r="G23" s="14">
        <v>500</v>
      </c>
      <c r="H23" s="14">
        <v>300</v>
      </c>
      <c r="I23" s="14">
        <v>300</v>
      </c>
      <c r="J23" s="14">
        <v>300</v>
      </c>
    </row>
    <row r="24" spans="1:10" ht="19.5" customHeight="1">
      <c r="A24" s="10">
        <v>223002</v>
      </c>
      <c r="B24" s="10" t="s">
        <v>19</v>
      </c>
      <c r="C24" s="10">
        <v>41</v>
      </c>
      <c r="D24" s="11">
        <v>500</v>
      </c>
      <c r="E24" s="11">
        <v>520</v>
      </c>
      <c r="F24" s="11">
        <v>400</v>
      </c>
      <c r="G24" s="11">
        <v>400</v>
      </c>
      <c r="H24" s="11">
        <v>400</v>
      </c>
      <c r="I24" s="11">
        <v>400</v>
      </c>
      <c r="J24" s="11">
        <v>400</v>
      </c>
    </row>
    <row r="25" spans="1:10" ht="19.5" customHeight="1">
      <c r="A25" s="10">
        <v>223003</v>
      </c>
      <c r="B25" s="10" t="s">
        <v>187</v>
      </c>
      <c r="C25" s="62" t="s">
        <v>161</v>
      </c>
      <c r="D25" s="11"/>
      <c r="E25" s="11">
        <v>3560.33</v>
      </c>
      <c r="F25" s="11">
        <v>2000</v>
      </c>
      <c r="G25" s="11">
        <v>2000</v>
      </c>
      <c r="H25" s="11">
        <v>1500</v>
      </c>
      <c r="I25" s="11">
        <v>1500</v>
      </c>
      <c r="J25" s="11">
        <v>1500</v>
      </c>
    </row>
    <row r="26" spans="1:10" ht="19.5" customHeight="1">
      <c r="A26" s="10">
        <v>243</v>
      </c>
      <c r="B26" s="10" t="s">
        <v>156</v>
      </c>
      <c r="C26" s="10">
        <v>41</v>
      </c>
      <c r="D26" s="11"/>
      <c r="E26" s="11"/>
      <c r="F26" s="11">
        <v>11.23</v>
      </c>
      <c r="G26" s="11">
        <v>11.23</v>
      </c>
      <c r="H26" s="11">
        <v>15</v>
      </c>
      <c r="I26" s="11">
        <v>15</v>
      </c>
      <c r="J26" s="11">
        <v>15</v>
      </c>
    </row>
    <row r="27" spans="1:10" ht="19.5" customHeight="1">
      <c r="A27" s="10">
        <v>245</v>
      </c>
      <c r="B27" s="10" t="s">
        <v>20</v>
      </c>
      <c r="C27" s="10">
        <v>41</v>
      </c>
      <c r="D27" s="11"/>
      <c r="E27" s="11">
        <v>196</v>
      </c>
      <c r="F27" s="11"/>
      <c r="G27" s="11"/>
      <c r="H27" s="11"/>
      <c r="I27" s="11"/>
      <c r="J27" s="11"/>
    </row>
    <row r="28" spans="1:10" ht="19.5" customHeight="1">
      <c r="A28" s="10">
        <v>246</v>
      </c>
      <c r="B28" s="10" t="s">
        <v>21</v>
      </c>
      <c r="C28" s="10">
        <v>41</v>
      </c>
      <c r="D28" s="11">
        <v>42.72</v>
      </c>
      <c r="E28" s="11">
        <v>14.18</v>
      </c>
      <c r="F28" s="11">
        <v>25</v>
      </c>
      <c r="G28" s="11">
        <v>25</v>
      </c>
      <c r="H28" s="11"/>
      <c r="I28" s="11"/>
      <c r="J28" s="11"/>
    </row>
    <row r="29" spans="1:10" ht="19.5" customHeight="1">
      <c r="A29" s="10">
        <v>292005</v>
      </c>
      <c r="B29" s="10" t="s">
        <v>154</v>
      </c>
      <c r="C29" s="10">
        <v>41</v>
      </c>
      <c r="D29" s="11"/>
      <c r="E29" s="11">
        <v>46.48</v>
      </c>
      <c r="F29" s="11">
        <v>264.38</v>
      </c>
      <c r="G29" s="11">
        <v>264.38</v>
      </c>
      <c r="H29" s="11">
        <v>265</v>
      </c>
      <c r="I29" s="11">
        <v>265</v>
      </c>
      <c r="J29" s="11">
        <v>265</v>
      </c>
    </row>
    <row r="30" spans="1:10" ht="19.5" customHeight="1">
      <c r="A30" s="10">
        <v>292006</v>
      </c>
      <c r="B30" s="10" t="s">
        <v>22</v>
      </c>
      <c r="C30" s="10">
        <v>41</v>
      </c>
      <c r="D30" s="11">
        <v>69.36</v>
      </c>
      <c r="E30" s="11">
        <v>1093.83</v>
      </c>
      <c r="F30" s="11">
        <v>334.29</v>
      </c>
      <c r="G30" s="11">
        <v>334.29</v>
      </c>
      <c r="H30" s="11"/>
      <c r="I30" s="11"/>
      <c r="J30" s="11"/>
    </row>
    <row r="31" spans="1:10" ht="19.5" customHeight="1">
      <c r="A31" s="10">
        <v>292008</v>
      </c>
      <c r="B31" s="10" t="s">
        <v>23</v>
      </c>
      <c r="C31" s="10">
        <v>41</v>
      </c>
      <c r="D31" s="11">
        <v>1124.53</v>
      </c>
      <c r="E31" s="11">
        <v>34.86</v>
      </c>
      <c r="F31" s="11">
        <v>93</v>
      </c>
      <c r="G31" s="11">
        <v>93</v>
      </c>
      <c r="H31" s="11">
        <v>120</v>
      </c>
      <c r="I31" s="11">
        <v>120</v>
      </c>
      <c r="J31" s="11">
        <v>120</v>
      </c>
    </row>
    <row r="32" spans="1:10" ht="19.5" customHeight="1">
      <c r="A32" s="10">
        <v>292017</v>
      </c>
      <c r="B32" s="10" t="s">
        <v>24</v>
      </c>
      <c r="C32" s="10">
        <v>41</v>
      </c>
      <c r="D32" s="11">
        <v>1490.94</v>
      </c>
      <c r="E32" s="11">
        <v>691.15</v>
      </c>
      <c r="F32" s="11">
        <v>5622.78</v>
      </c>
      <c r="G32" s="11">
        <v>5622.78</v>
      </c>
      <c r="H32" s="11"/>
      <c r="I32" s="11"/>
      <c r="J32" s="11"/>
    </row>
    <row r="33" spans="1:10" ht="19.5" customHeight="1">
      <c r="A33" s="10">
        <v>292027</v>
      </c>
      <c r="B33" s="10" t="s">
        <v>134</v>
      </c>
      <c r="C33" s="10">
        <v>41</v>
      </c>
      <c r="D33" s="11"/>
      <c r="E33" s="11">
        <v>159.34</v>
      </c>
      <c r="F33" s="11">
        <v>175</v>
      </c>
      <c r="G33" s="11">
        <v>175</v>
      </c>
      <c r="H33" s="11">
        <v>165</v>
      </c>
      <c r="I33" s="11">
        <v>165</v>
      </c>
      <c r="J33" s="11">
        <v>165</v>
      </c>
    </row>
    <row r="34" spans="1:10" ht="19.5" customHeight="1">
      <c r="A34" s="10">
        <v>311</v>
      </c>
      <c r="B34" s="10" t="s">
        <v>132</v>
      </c>
      <c r="C34" s="62" t="s">
        <v>107</v>
      </c>
      <c r="D34" s="11"/>
      <c r="E34" s="11">
        <v>2547.08</v>
      </c>
      <c r="F34" s="11"/>
      <c r="G34" s="11"/>
      <c r="H34" s="11"/>
      <c r="I34" s="11"/>
      <c r="J34" s="11"/>
    </row>
    <row r="35" spans="1:10" ht="19.5" customHeight="1">
      <c r="A35" s="10">
        <v>311</v>
      </c>
      <c r="B35" s="10" t="s">
        <v>106</v>
      </c>
      <c r="C35" s="62" t="s">
        <v>157</v>
      </c>
      <c r="D35" s="11"/>
      <c r="E35" s="11">
        <v>7400</v>
      </c>
      <c r="F35" s="11">
        <v>2000</v>
      </c>
      <c r="G35" s="11">
        <v>2000</v>
      </c>
      <c r="H35" s="11"/>
      <c r="I35" s="11"/>
      <c r="J35" s="11"/>
    </row>
    <row r="36" spans="1:10" ht="39.75" customHeight="1">
      <c r="A36" s="10">
        <v>312012</v>
      </c>
      <c r="B36" s="7" t="s">
        <v>25</v>
      </c>
      <c r="C36" s="10">
        <v>111</v>
      </c>
      <c r="D36" s="15">
        <v>27618</v>
      </c>
      <c r="E36" s="15">
        <v>20957</v>
      </c>
      <c r="F36" s="11">
        <v>20978</v>
      </c>
      <c r="G36" s="11">
        <v>20978</v>
      </c>
      <c r="H36" s="11"/>
      <c r="I36" s="11"/>
      <c r="J36" s="11"/>
    </row>
    <row r="37" spans="1:10" ht="19.5" customHeight="1">
      <c r="A37" s="10">
        <v>312001</v>
      </c>
      <c r="B37" s="7" t="s">
        <v>158</v>
      </c>
      <c r="C37" s="10">
        <v>111</v>
      </c>
      <c r="D37" s="15"/>
      <c r="E37" s="15"/>
      <c r="F37" s="11">
        <v>1400</v>
      </c>
      <c r="G37" s="11">
        <v>1400</v>
      </c>
      <c r="H37" s="11">
        <v>1400</v>
      </c>
      <c r="I37" s="11">
        <v>1400</v>
      </c>
      <c r="J37" s="11">
        <v>1400</v>
      </c>
    </row>
    <row r="38" spans="1:10" ht="39.75" customHeight="1">
      <c r="A38" s="16">
        <v>312001</v>
      </c>
      <c r="B38" s="17" t="s">
        <v>118</v>
      </c>
      <c r="C38" s="18">
        <v>111</v>
      </c>
      <c r="D38" s="15">
        <v>211.68</v>
      </c>
      <c r="E38" s="15"/>
      <c r="F38" s="11"/>
      <c r="G38" s="11"/>
      <c r="H38" s="11"/>
      <c r="I38" s="11"/>
      <c r="J38" s="11"/>
    </row>
    <row r="39" spans="1:10" ht="19.5" customHeight="1">
      <c r="A39" s="10">
        <v>312001</v>
      </c>
      <c r="B39" s="10" t="s">
        <v>26</v>
      </c>
      <c r="C39" s="10">
        <v>111</v>
      </c>
      <c r="D39" s="15">
        <v>762</v>
      </c>
      <c r="E39" s="15">
        <v>990</v>
      </c>
      <c r="F39" s="11">
        <v>1147</v>
      </c>
      <c r="G39" s="11">
        <v>1147</v>
      </c>
      <c r="H39" s="11">
        <v>500</v>
      </c>
      <c r="I39" s="11">
        <v>500</v>
      </c>
      <c r="J39" s="11">
        <v>500</v>
      </c>
    </row>
    <row r="40" spans="1:10" ht="19.5" customHeight="1">
      <c r="A40" s="10">
        <v>312001</v>
      </c>
      <c r="B40" s="10" t="s">
        <v>27</v>
      </c>
      <c r="C40" s="62" t="s">
        <v>115</v>
      </c>
      <c r="D40" s="15">
        <v>4566.9</v>
      </c>
      <c r="E40" s="15">
        <v>7909.84</v>
      </c>
      <c r="F40" s="11">
        <v>9135.2</v>
      </c>
      <c r="G40" s="11">
        <v>9135.2</v>
      </c>
      <c r="H40" s="11">
        <v>477</v>
      </c>
      <c r="I40" s="11">
        <v>477</v>
      </c>
      <c r="J40" s="11">
        <v>477</v>
      </c>
    </row>
    <row r="41" spans="1:10" ht="19.5" customHeight="1">
      <c r="A41" s="10">
        <v>312001</v>
      </c>
      <c r="B41" s="10" t="s">
        <v>27</v>
      </c>
      <c r="C41" s="62" t="s">
        <v>116</v>
      </c>
      <c r="D41" s="15">
        <v>805.9</v>
      </c>
      <c r="E41" s="15">
        <v>1395.88</v>
      </c>
      <c r="F41" s="11">
        <v>1612.8</v>
      </c>
      <c r="G41" s="11">
        <v>1612.8</v>
      </c>
      <c r="H41" s="11">
        <v>84</v>
      </c>
      <c r="I41" s="11">
        <v>84</v>
      </c>
      <c r="J41" s="11">
        <v>84</v>
      </c>
    </row>
    <row r="42" spans="1:10" ht="19.5" customHeight="1">
      <c r="A42" s="10">
        <v>312001</v>
      </c>
      <c r="B42" s="10" t="s">
        <v>28</v>
      </c>
      <c r="C42" s="10">
        <v>111</v>
      </c>
      <c r="D42" s="15">
        <v>568.3</v>
      </c>
      <c r="E42" s="15">
        <v>554.9</v>
      </c>
      <c r="F42" s="11">
        <v>1837.22</v>
      </c>
      <c r="G42" s="11">
        <v>1837.22</v>
      </c>
      <c r="H42" s="11"/>
      <c r="I42" s="11"/>
      <c r="J42" s="11"/>
    </row>
    <row r="43" spans="1:10" ht="19.5" customHeight="1">
      <c r="A43" s="10">
        <v>312001</v>
      </c>
      <c r="B43" s="10" t="s">
        <v>162</v>
      </c>
      <c r="C43" s="10">
        <v>111</v>
      </c>
      <c r="D43" s="15"/>
      <c r="E43" s="15"/>
      <c r="F43" s="11"/>
      <c r="G43" s="11"/>
      <c r="H43" s="11">
        <v>15000</v>
      </c>
      <c r="I43" s="11"/>
      <c r="J43" s="11"/>
    </row>
    <row r="44" spans="1:10" ht="19.5" customHeight="1">
      <c r="A44" s="10">
        <v>312002</v>
      </c>
      <c r="B44" s="10" t="s">
        <v>126</v>
      </c>
      <c r="C44" s="10">
        <v>111</v>
      </c>
      <c r="D44" s="15">
        <v>2145.57</v>
      </c>
      <c r="E44" s="15"/>
      <c r="F44" s="11"/>
      <c r="G44" s="11"/>
      <c r="H44" s="11"/>
      <c r="I44" s="11"/>
      <c r="J44" s="11"/>
    </row>
    <row r="45" spans="1:10" ht="19.5" customHeight="1">
      <c r="A45" s="10">
        <v>312008</v>
      </c>
      <c r="B45" s="10" t="s">
        <v>29</v>
      </c>
      <c r="C45" s="62" t="s">
        <v>117</v>
      </c>
      <c r="D45" s="15">
        <v>1200</v>
      </c>
      <c r="E45" s="15">
        <v>3800</v>
      </c>
      <c r="F45" s="11">
        <v>2635.31</v>
      </c>
      <c r="G45" s="11">
        <v>2635.31</v>
      </c>
      <c r="H45" s="11"/>
      <c r="I45" s="11"/>
      <c r="J45" s="11"/>
    </row>
    <row r="46" spans="1:10" ht="19.5" customHeight="1">
      <c r="A46" s="10">
        <v>312012</v>
      </c>
      <c r="B46" s="20" t="s">
        <v>30</v>
      </c>
      <c r="C46" s="10">
        <v>111</v>
      </c>
      <c r="D46" s="15">
        <v>1932.48</v>
      </c>
      <c r="E46" s="15">
        <v>2019.92</v>
      </c>
      <c r="F46" s="11">
        <v>2237.92</v>
      </c>
      <c r="G46" s="11">
        <v>2237.92</v>
      </c>
      <c r="H46" s="11">
        <v>2238</v>
      </c>
      <c r="I46" s="11">
        <v>2238</v>
      </c>
      <c r="J46" s="11">
        <v>2238</v>
      </c>
    </row>
    <row r="47" spans="1:10" ht="39.75" customHeight="1">
      <c r="A47" s="10">
        <v>312012</v>
      </c>
      <c r="B47" s="21" t="s">
        <v>124</v>
      </c>
      <c r="C47" s="10">
        <v>111</v>
      </c>
      <c r="D47" s="15">
        <v>359.86</v>
      </c>
      <c r="E47" s="15">
        <v>349.07</v>
      </c>
      <c r="F47" s="11">
        <v>336.78</v>
      </c>
      <c r="G47" s="11">
        <v>336.78</v>
      </c>
      <c r="H47" s="11">
        <v>337</v>
      </c>
      <c r="I47" s="11">
        <v>337</v>
      </c>
      <c r="J47" s="11">
        <v>337</v>
      </c>
    </row>
    <row r="48" spans="1:10" ht="39.75" customHeight="1">
      <c r="A48" s="10">
        <v>312012</v>
      </c>
      <c r="B48" s="21" t="s">
        <v>31</v>
      </c>
      <c r="C48" s="10">
        <v>111</v>
      </c>
      <c r="D48" s="15">
        <v>931.86</v>
      </c>
      <c r="E48" s="15">
        <v>1086.69</v>
      </c>
      <c r="F48" s="11">
        <v>1072.26</v>
      </c>
      <c r="G48" s="11">
        <v>1072.26</v>
      </c>
      <c r="H48" s="11">
        <v>1072</v>
      </c>
      <c r="I48" s="11">
        <v>1072</v>
      </c>
      <c r="J48" s="11">
        <v>1072</v>
      </c>
    </row>
    <row r="49" spans="1:10" ht="39.75" customHeight="1">
      <c r="A49" s="10">
        <v>312012</v>
      </c>
      <c r="B49" s="21" t="s">
        <v>32</v>
      </c>
      <c r="C49" s="10">
        <v>111</v>
      </c>
      <c r="D49" s="15">
        <v>43.29</v>
      </c>
      <c r="E49" s="15">
        <v>42.29</v>
      </c>
      <c r="F49" s="11">
        <v>41.73</v>
      </c>
      <c r="G49" s="11">
        <v>41.73</v>
      </c>
      <c r="H49" s="11">
        <v>42</v>
      </c>
      <c r="I49" s="11">
        <v>42</v>
      </c>
      <c r="J49" s="11">
        <v>42</v>
      </c>
    </row>
    <row r="50" spans="1:10" ht="39.75" customHeight="1">
      <c r="A50" s="10">
        <v>312012</v>
      </c>
      <c r="B50" s="21" t="s">
        <v>33</v>
      </c>
      <c r="C50" s="10">
        <v>111</v>
      </c>
      <c r="D50" s="15">
        <v>93.64</v>
      </c>
      <c r="E50" s="15">
        <v>93.39</v>
      </c>
      <c r="F50" s="11">
        <v>90.3</v>
      </c>
      <c r="G50" s="11">
        <v>90.3</v>
      </c>
      <c r="H50" s="11">
        <v>90</v>
      </c>
      <c r="I50" s="11">
        <v>90</v>
      </c>
      <c r="J50" s="11">
        <v>90</v>
      </c>
    </row>
    <row r="51" spans="1:10" ht="39.75" customHeight="1">
      <c r="A51" s="10">
        <v>312001</v>
      </c>
      <c r="B51" s="21" t="s">
        <v>34</v>
      </c>
      <c r="C51" s="10">
        <v>111</v>
      </c>
      <c r="D51" s="15">
        <v>568.45</v>
      </c>
      <c r="E51" s="15">
        <v>288.06</v>
      </c>
      <c r="F51" s="11">
        <v>1719.6</v>
      </c>
      <c r="G51" s="11">
        <v>1719.6</v>
      </c>
      <c r="H51" s="11">
        <v>1000</v>
      </c>
      <c r="I51" s="11">
        <v>1000</v>
      </c>
      <c r="J51" s="11">
        <v>1000</v>
      </c>
    </row>
    <row r="52" spans="1:10" ht="39.75" customHeight="1">
      <c r="A52" s="10">
        <v>312001</v>
      </c>
      <c r="B52" s="21" t="s">
        <v>35</v>
      </c>
      <c r="C52" s="10">
        <v>111</v>
      </c>
      <c r="D52" s="15">
        <v>132.8</v>
      </c>
      <c r="E52" s="15">
        <v>83</v>
      </c>
      <c r="F52" s="11">
        <v>100</v>
      </c>
      <c r="G52" s="11">
        <v>100</v>
      </c>
      <c r="H52" s="11">
        <v>50</v>
      </c>
      <c r="I52" s="11">
        <v>50</v>
      </c>
      <c r="J52" s="11">
        <v>50</v>
      </c>
    </row>
    <row r="53" spans="1:10" ht="19.5" customHeight="1">
      <c r="A53" s="115" t="s">
        <v>36</v>
      </c>
      <c r="B53" s="115"/>
      <c r="C53" s="115"/>
      <c r="D53" s="61">
        <f aca="true" t="shared" si="0" ref="D53:J53">SUM(D6:D52)-D19</f>
        <v>378848.73999999993</v>
      </c>
      <c r="E53" s="61">
        <f t="shared" si="0"/>
        <v>404360.26</v>
      </c>
      <c r="F53" s="22">
        <f t="shared" si="0"/>
        <v>459566.79999999993</v>
      </c>
      <c r="G53" s="22">
        <f t="shared" si="0"/>
        <v>459566.79999999993</v>
      </c>
      <c r="H53" s="22">
        <f t="shared" si="0"/>
        <v>435039.06</v>
      </c>
      <c r="I53" s="22">
        <f t="shared" si="0"/>
        <v>433033.06</v>
      </c>
      <c r="J53" s="22">
        <f t="shared" si="0"/>
        <v>451106.06</v>
      </c>
    </row>
    <row r="55" ht="19.5" customHeight="1">
      <c r="E55" s="111"/>
    </row>
    <row r="56" ht="19.5" customHeight="1">
      <c r="A56" s="1" t="s">
        <v>151</v>
      </c>
    </row>
    <row r="58" spans="1:10" ht="19.5" customHeight="1">
      <c r="A58" s="3" t="s">
        <v>0</v>
      </c>
      <c r="B58" s="3" t="s">
        <v>1</v>
      </c>
      <c r="C58" s="3" t="s">
        <v>2</v>
      </c>
      <c r="D58" s="3" t="s">
        <v>129</v>
      </c>
      <c r="E58" s="3" t="s">
        <v>144</v>
      </c>
      <c r="F58" s="5" t="s">
        <v>114</v>
      </c>
      <c r="G58" s="5" t="s">
        <v>145</v>
      </c>
      <c r="H58" s="5" t="s">
        <v>125</v>
      </c>
      <c r="I58" s="5" t="s">
        <v>130</v>
      </c>
      <c r="J58" s="5" t="s">
        <v>146</v>
      </c>
    </row>
    <row r="59" spans="1:10" ht="19.5" customHeight="1">
      <c r="A59" s="10">
        <v>321</v>
      </c>
      <c r="B59" s="10" t="s">
        <v>159</v>
      </c>
      <c r="C59" s="12" t="s">
        <v>157</v>
      </c>
      <c r="D59" s="11"/>
      <c r="E59" s="11"/>
      <c r="F59" s="11">
        <v>2200</v>
      </c>
      <c r="G59" s="11">
        <v>2200</v>
      </c>
      <c r="H59" s="11"/>
      <c r="I59" s="11"/>
      <c r="J59" s="11"/>
    </row>
    <row r="60" spans="1:10" ht="19.5" customHeight="1">
      <c r="A60" s="115" t="s">
        <v>36</v>
      </c>
      <c r="B60" s="115"/>
      <c r="C60" s="115"/>
      <c r="D60" s="23">
        <v>0</v>
      </c>
      <c r="E60" s="23">
        <v>0</v>
      </c>
      <c r="F60" s="22">
        <f>F59</f>
        <v>2200</v>
      </c>
      <c r="G60" s="22">
        <f>G59</f>
        <v>2200</v>
      </c>
      <c r="H60" s="22">
        <v>0</v>
      </c>
      <c r="I60" s="22">
        <v>0</v>
      </c>
      <c r="J60" s="22">
        <v>0</v>
      </c>
    </row>
    <row r="62" ht="19.5" customHeight="1">
      <c r="E62" s="111"/>
    </row>
    <row r="63" spans="1:9" ht="19.5" customHeight="1">
      <c r="A63" s="1" t="s">
        <v>152</v>
      </c>
      <c r="B63"/>
      <c r="C63"/>
      <c r="D63"/>
      <c r="E63"/>
      <c r="F63"/>
      <c r="G63"/>
      <c r="H63"/>
      <c r="I63"/>
    </row>
    <row r="64" spans="2:9" ht="19.5" customHeight="1">
      <c r="B64"/>
      <c r="C64"/>
      <c r="D64"/>
      <c r="E64"/>
      <c r="F64"/>
      <c r="G64"/>
      <c r="H64"/>
      <c r="I64"/>
    </row>
    <row r="65" spans="1:10" ht="19.5" customHeight="1">
      <c r="A65" s="3" t="s">
        <v>0</v>
      </c>
      <c r="B65" s="3" t="s">
        <v>1</v>
      </c>
      <c r="C65" s="3" t="s">
        <v>2</v>
      </c>
      <c r="D65" s="3" t="s">
        <v>129</v>
      </c>
      <c r="E65" s="3" t="s">
        <v>144</v>
      </c>
      <c r="F65" s="5" t="s">
        <v>114</v>
      </c>
      <c r="G65" s="5" t="s">
        <v>145</v>
      </c>
      <c r="H65" s="5" t="s">
        <v>125</v>
      </c>
      <c r="I65" s="5" t="s">
        <v>130</v>
      </c>
      <c r="J65" s="5" t="s">
        <v>146</v>
      </c>
    </row>
    <row r="66" spans="1:10" ht="19.5" customHeight="1">
      <c r="A66" s="24">
        <v>454001</v>
      </c>
      <c r="B66" s="25" t="s">
        <v>37</v>
      </c>
      <c r="C66" s="24">
        <v>46</v>
      </c>
      <c r="D66" s="26">
        <v>5948.19</v>
      </c>
      <c r="E66" s="26">
        <v>4588.14</v>
      </c>
      <c r="F66" s="65"/>
      <c r="G66" s="65"/>
      <c r="H66" s="24"/>
      <c r="I66" s="24"/>
      <c r="J66" s="24"/>
    </row>
    <row r="67" spans="1:10" ht="19.5" customHeight="1">
      <c r="A67" s="10">
        <v>454002</v>
      </c>
      <c r="B67" s="10" t="s">
        <v>111</v>
      </c>
      <c r="C67" s="12">
        <v>46</v>
      </c>
      <c r="D67" s="27">
        <v>2847.02</v>
      </c>
      <c r="E67" s="27">
        <v>1154.75</v>
      </c>
      <c r="F67" s="11">
        <v>2325.67</v>
      </c>
      <c r="G67" s="11">
        <v>2325.67</v>
      </c>
      <c r="H67" s="11"/>
      <c r="I67" s="11"/>
      <c r="J67" s="11"/>
    </row>
    <row r="68" spans="1:10" ht="19.5" customHeight="1">
      <c r="A68" s="10">
        <v>456002</v>
      </c>
      <c r="B68" s="10" t="s">
        <v>135</v>
      </c>
      <c r="C68" s="12">
        <v>71</v>
      </c>
      <c r="D68" s="27"/>
      <c r="E68" s="27">
        <v>1416</v>
      </c>
      <c r="F68" s="11"/>
      <c r="G68" s="11"/>
      <c r="H68" s="11"/>
      <c r="I68" s="11"/>
      <c r="J68" s="11"/>
    </row>
    <row r="69" spans="1:10" ht="19.5" customHeight="1">
      <c r="A69" s="10">
        <v>456005</v>
      </c>
      <c r="B69" s="10" t="s">
        <v>136</v>
      </c>
      <c r="C69" s="12">
        <v>71</v>
      </c>
      <c r="D69" s="27"/>
      <c r="E69" s="27">
        <v>30</v>
      </c>
      <c r="F69" s="11"/>
      <c r="G69" s="11"/>
      <c r="H69" s="11"/>
      <c r="I69" s="11"/>
      <c r="J69" s="11"/>
    </row>
    <row r="70" spans="1:10" ht="19.5" customHeight="1">
      <c r="A70" s="10">
        <v>513001</v>
      </c>
      <c r="B70" s="10" t="s">
        <v>133</v>
      </c>
      <c r="C70" s="12">
        <v>52</v>
      </c>
      <c r="D70" s="27"/>
      <c r="E70" s="27">
        <v>37000</v>
      </c>
      <c r="F70" s="11"/>
      <c r="G70" s="11"/>
      <c r="H70" s="11"/>
      <c r="I70" s="11"/>
      <c r="J70" s="11"/>
    </row>
    <row r="71" spans="1:10" ht="19.5" customHeight="1">
      <c r="A71" s="115" t="s">
        <v>36</v>
      </c>
      <c r="B71" s="115"/>
      <c r="C71" s="115"/>
      <c r="D71" s="22">
        <f>SUM(D66:D67)</f>
        <v>8795.21</v>
      </c>
      <c r="E71" s="22">
        <f aca="true" t="shared" si="1" ref="E71:J71">SUM(E66:E70)</f>
        <v>44188.89</v>
      </c>
      <c r="F71" s="22">
        <f t="shared" si="1"/>
        <v>2325.67</v>
      </c>
      <c r="G71" s="22">
        <f t="shared" si="1"/>
        <v>2325.67</v>
      </c>
      <c r="H71" s="22">
        <f t="shared" si="1"/>
        <v>0</v>
      </c>
      <c r="I71" s="22">
        <f t="shared" si="1"/>
        <v>0</v>
      </c>
      <c r="J71" s="22">
        <f t="shared" si="1"/>
        <v>0</v>
      </c>
    </row>
    <row r="72" spans="1:5" ht="19.5" customHeight="1">
      <c r="A72" s="28"/>
      <c r="B72" s="28"/>
      <c r="C72" s="28"/>
      <c r="D72" s="29"/>
      <c r="E72" s="29"/>
    </row>
    <row r="74" spans="2:10" ht="19.5" customHeight="1">
      <c r="B74" s="1" t="s">
        <v>38</v>
      </c>
      <c r="D74" s="2">
        <f>D53+D60+D71</f>
        <v>387643.94999999995</v>
      </c>
      <c r="E74" s="2">
        <f>E53+E60+E71</f>
        <v>448549.15</v>
      </c>
      <c r="F74" s="2">
        <f>F53+F60+F71</f>
        <v>464092.4699999999</v>
      </c>
      <c r="G74" s="2">
        <f>G53+G60+G71</f>
        <v>464092.4699999999</v>
      </c>
      <c r="H74" s="2">
        <f>H53+H71</f>
        <v>435039.06</v>
      </c>
      <c r="I74" s="2">
        <f>I71+I60+I53</f>
        <v>433033.06</v>
      </c>
      <c r="J74" s="2">
        <f>J71+J60+J53</f>
        <v>451106.06</v>
      </c>
    </row>
  </sheetData>
  <sheetProtection selectLockedCells="1" selectUnlockedCells="1"/>
  <mergeCells count="4">
    <mergeCell ref="A53:C53"/>
    <mergeCell ref="A60:C60"/>
    <mergeCell ref="A71:C71"/>
    <mergeCell ref="A20:A23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9"/>
  <sheetViews>
    <sheetView tabSelected="1" zoomScale="90" zoomScaleNormal="90" zoomScalePageLayoutView="0" workbookViewId="0" topLeftCell="A181">
      <selection activeCell="E163" sqref="E163"/>
    </sheetView>
  </sheetViews>
  <sheetFormatPr defaultColWidth="9.140625" defaultRowHeight="19.5" customHeight="1"/>
  <cols>
    <col min="1" max="1" width="9.140625" style="30" customWidth="1"/>
    <col min="2" max="2" width="37.28125" style="1" customWidth="1"/>
    <col min="3" max="3" width="10.140625" style="72" customWidth="1"/>
    <col min="4" max="5" width="15.140625" style="1" customWidth="1"/>
    <col min="6" max="6" width="12.28125" style="1" customWidth="1"/>
    <col min="7" max="7" width="13.57421875" style="1" customWidth="1"/>
    <col min="8" max="8" width="12.28125" style="1" customWidth="1"/>
    <col min="9" max="9" width="12.7109375" style="1" customWidth="1"/>
    <col min="10" max="10" width="12.421875" style="1" customWidth="1"/>
    <col min="11" max="16384" width="9.140625" style="1" customWidth="1"/>
  </cols>
  <sheetData>
    <row r="1" ht="19.5" customHeight="1">
      <c r="B1" s="1" t="s">
        <v>191</v>
      </c>
    </row>
    <row r="2" ht="19.5" customHeight="1">
      <c r="D2" s="72"/>
    </row>
    <row r="3" ht="19.5" customHeight="1">
      <c r="A3" s="1" t="s">
        <v>147</v>
      </c>
    </row>
    <row r="5" spans="1:10" ht="19.5" customHeight="1">
      <c r="A5" s="4" t="s">
        <v>0</v>
      </c>
      <c r="B5" s="3" t="s">
        <v>1</v>
      </c>
      <c r="C5" s="3" t="s">
        <v>2</v>
      </c>
      <c r="D5" s="3" t="s">
        <v>129</v>
      </c>
      <c r="E5" s="3" t="s">
        <v>144</v>
      </c>
      <c r="F5" s="5" t="s">
        <v>114</v>
      </c>
      <c r="G5" s="5" t="s">
        <v>145</v>
      </c>
      <c r="H5" s="5" t="s">
        <v>125</v>
      </c>
      <c r="I5" s="5" t="s">
        <v>130</v>
      </c>
      <c r="J5" s="5" t="s">
        <v>146</v>
      </c>
    </row>
    <row r="6" spans="1:10" ht="39.75" customHeight="1">
      <c r="A6" s="31" t="s">
        <v>39</v>
      </c>
      <c r="B6" s="32" t="s">
        <v>40</v>
      </c>
      <c r="C6" s="73">
        <v>41</v>
      </c>
      <c r="D6" s="33">
        <f>D7+D8+D9+D10+D11+D12+D13+D15+D16</f>
        <v>109500.09000000003</v>
      </c>
      <c r="E6" s="33">
        <f>E7+E8+E9+E10+E11+E12+E13+E14+E15+E16</f>
        <v>105188.11</v>
      </c>
      <c r="F6" s="33">
        <f>F7+F8+F9+F10+F11+F12+F13+F15+F16+F14</f>
        <v>119095.38</v>
      </c>
      <c r="G6" s="33">
        <f>G7+G8+G9+G10+G11+G12+G13+G15+G16+G14</f>
        <v>119095.38</v>
      </c>
      <c r="H6" s="33">
        <f>H7+H8+H9+H10+H11+H12+H13+H14+H15</f>
        <v>128240</v>
      </c>
      <c r="I6" s="33">
        <f>I7+I8+I9+I10+I11+I12+I13+I14+I15</f>
        <v>128240</v>
      </c>
      <c r="J6" s="33">
        <f>J7+J8+J9+J10+J11+J12+J13+J14+J15</f>
        <v>128240</v>
      </c>
    </row>
    <row r="7" spans="1:10" ht="18" customHeight="1">
      <c r="A7" s="135" t="s">
        <v>15</v>
      </c>
      <c r="B7" s="35" t="s">
        <v>137</v>
      </c>
      <c r="C7" s="74"/>
      <c r="D7" s="36">
        <v>54688.24</v>
      </c>
      <c r="E7" s="36">
        <v>59065.77</v>
      </c>
      <c r="F7" s="36">
        <v>67644.38</v>
      </c>
      <c r="G7" s="36">
        <v>67644.38</v>
      </c>
      <c r="H7" s="36">
        <v>73000</v>
      </c>
      <c r="I7" s="36">
        <v>73000</v>
      </c>
      <c r="J7" s="36">
        <v>73000</v>
      </c>
    </row>
    <row r="8" spans="1:10" ht="18" customHeight="1">
      <c r="A8" s="136"/>
      <c r="B8" s="37" t="s">
        <v>164</v>
      </c>
      <c r="C8" s="74"/>
      <c r="D8" s="36">
        <v>20876.12</v>
      </c>
      <c r="E8" s="36">
        <v>22443.96</v>
      </c>
      <c r="F8" s="36">
        <v>25696</v>
      </c>
      <c r="G8" s="36">
        <v>25696</v>
      </c>
      <c r="H8" s="36">
        <v>27485</v>
      </c>
      <c r="I8" s="36">
        <v>27485</v>
      </c>
      <c r="J8" s="36">
        <v>27485</v>
      </c>
    </row>
    <row r="9" spans="1:10" ht="18" customHeight="1">
      <c r="A9" s="136"/>
      <c r="B9" s="35" t="s">
        <v>113</v>
      </c>
      <c r="C9" s="74"/>
      <c r="D9" s="36">
        <v>637.02</v>
      </c>
      <c r="E9" s="36">
        <v>716.86</v>
      </c>
      <c r="F9" s="36">
        <v>700</v>
      </c>
      <c r="G9" s="36">
        <v>700</v>
      </c>
      <c r="H9" s="36">
        <v>700</v>
      </c>
      <c r="I9" s="36">
        <v>700</v>
      </c>
      <c r="J9" s="36">
        <v>700</v>
      </c>
    </row>
    <row r="10" spans="1:10" ht="18" customHeight="1">
      <c r="A10" s="136"/>
      <c r="B10" s="39" t="s">
        <v>165</v>
      </c>
      <c r="C10" s="74"/>
      <c r="D10" s="36">
        <v>5737.85</v>
      </c>
      <c r="E10" s="36">
        <v>5603.28</v>
      </c>
      <c r="F10" s="36">
        <v>5800</v>
      </c>
      <c r="G10" s="36">
        <v>5800</v>
      </c>
      <c r="H10" s="36">
        <v>5800</v>
      </c>
      <c r="I10" s="36">
        <v>5800</v>
      </c>
      <c r="J10" s="36">
        <v>5800</v>
      </c>
    </row>
    <row r="11" spans="1:10" ht="18" customHeight="1">
      <c r="A11" s="136"/>
      <c r="B11" s="39" t="s">
        <v>43</v>
      </c>
      <c r="C11" s="74"/>
      <c r="D11" s="36">
        <v>5149.19</v>
      </c>
      <c r="E11" s="36">
        <v>6624.29</v>
      </c>
      <c r="F11" s="36">
        <v>6600</v>
      </c>
      <c r="G11" s="36">
        <v>6600</v>
      </c>
      <c r="H11" s="36">
        <v>5600</v>
      </c>
      <c r="I11" s="36">
        <v>5600</v>
      </c>
      <c r="J11" s="36">
        <v>5600</v>
      </c>
    </row>
    <row r="12" spans="1:10" ht="18" customHeight="1">
      <c r="A12" s="136"/>
      <c r="B12" s="39" t="s">
        <v>166</v>
      </c>
      <c r="C12" s="74"/>
      <c r="D12" s="36">
        <v>935.5</v>
      </c>
      <c r="E12" s="36">
        <v>1303.34</v>
      </c>
      <c r="F12" s="36">
        <v>1500</v>
      </c>
      <c r="G12" s="36">
        <v>1500</v>
      </c>
      <c r="H12" s="36">
        <v>1500</v>
      </c>
      <c r="I12" s="36">
        <v>1500</v>
      </c>
      <c r="J12" s="36">
        <v>1500</v>
      </c>
    </row>
    <row r="13" spans="1:10" ht="18" customHeight="1">
      <c r="A13" s="136"/>
      <c r="B13" s="39" t="s">
        <v>131</v>
      </c>
      <c r="C13" s="74"/>
      <c r="D13" s="36">
        <v>14297.83</v>
      </c>
      <c r="E13" s="36">
        <v>1336.57</v>
      </c>
      <c r="F13" s="36">
        <v>1500</v>
      </c>
      <c r="G13" s="36">
        <v>1500</v>
      </c>
      <c r="H13" s="36">
        <v>1500</v>
      </c>
      <c r="I13" s="36">
        <v>1500</v>
      </c>
      <c r="J13" s="36">
        <v>1500</v>
      </c>
    </row>
    <row r="14" spans="1:10" ht="18" customHeight="1">
      <c r="A14" s="136"/>
      <c r="B14" s="39" t="s">
        <v>63</v>
      </c>
      <c r="C14" s="74"/>
      <c r="D14" s="36"/>
      <c r="E14" s="36">
        <v>383.32</v>
      </c>
      <c r="F14" s="36">
        <v>655</v>
      </c>
      <c r="G14" s="36">
        <v>655</v>
      </c>
      <c r="H14" s="36">
        <v>655</v>
      </c>
      <c r="I14" s="36">
        <v>655</v>
      </c>
      <c r="J14" s="36">
        <v>655</v>
      </c>
    </row>
    <row r="15" spans="1:10" ht="18" customHeight="1">
      <c r="A15" s="136"/>
      <c r="B15" s="39" t="s">
        <v>45</v>
      </c>
      <c r="C15" s="74"/>
      <c r="D15" s="36">
        <v>7080.63</v>
      </c>
      <c r="E15" s="36">
        <v>7710.72</v>
      </c>
      <c r="F15" s="36">
        <v>9000</v>
      </c>
      <c r="G15" s="36">
        <v>9000</v>
      </c>
      <c r="H15" s="36">
        <v>12000</v>
      </c>
      <c r="I15" s="36">
        <v>12000</v>
      </c>
      <c r="J15" s="36">
        <v>12000</v>
      </c>
    </row>
    <row r="16" spans="1:10" ht="36" customHeight="1">
      <c r="A16" s="137"/>
      <c r="B16" s="39" t="s">
        <v>163</v>
      </c>
      <c r="C16" s="74"/>
      <c r="D16" s="40">
        <v>97.71</v>
      </c>
      <c r="E16" s="40">
        <v>0</v>
      </c>
      <c r="F16" s="40"/>
      <c r="G16" s="40"/>
      <c r="H16" s="40"/>
      <c r="I16" s="40"/>
      <c r="J16" s="40"/>
    </row>
    <row r="17" spans="1:10" ht="39.75" customHeight="1">
      <c r="A17" s="41" t="s">
        <v>39</v>
      </c>
      <c r="B17" s="42" t="s">
        <v>47</v>
      </c>
      <c r="C17" s="66">
        <v>111</v>
      </c>
      <c r="D17" s="43">
        <f>D18+D19+D20+D21</f>
        <v>359.86</v>
      </c>
      <c r="E17" s="43">
        <f>E18+E19+E20+E21</f>
        <v>349.07</v>
      </c>
      <c r="F17" s="43">
        <f>F18+F19+F20</f>
        <v>336.78</v>
      </c>
      <c r="G17" s="43">
        <f>G18+G19+G20</f>
        <v>336.78</v>
      </c>
      <c r="H17" s="43">
        <f>H18+H19+H20</f>
        <v>337</v>
      </c>
      <c r="I17" s="43">
        <f>I18+I19+I20</f>
        <v>337</v>
      </c>
      <c r="J17" s="43">
        <f>J18+J19+J20</f>
        <v>337</v>
      </c>
    </row>
    <row r="18" spans="1:10" ht="18" customHeight="1">
      <c r="A18" s="122" t="s">
        <v>15</v>
      </c>
      <c r="B18" s="35" t="s">
        <v>48</v>
      </c>
      <c r="C18" s="74"/>
      <c r="D18" s="11">
        <v>249</v>
      </c>
      <c r="E18" s="11">
        <v>242.07</v>
      </c>
      <c r="F18" s="11">
        <v>228.78</v>
      </c>
      <c r="G18" s="11">
        <v>228.78</v>
      </c>
      <c r="H18" s="11">
        <v>229</v>
      </c>
      <c r="I18" s="11">
        <v>229</v>
      </c>
      <c r="J18" s="11">
        <v>229</v>
      </c>
    </row>
    <row r="19" spans="1:10" ht="18" customHeight="1">
      <c r="A19" s="123"/>
      <c r="B19" s="37" t="s">
        <v>164</v>
      </c>
      <c r="C19" s="74"/>
      <c r="D19" s="11">
        <v>104.86</v>
      </c>
      <c r="E19" s="11">
        <v>105</v>
      </c>
      <c r="F19" s="11">
        <v>105</v>
      </c>
      <c r="G19" s="11">
        <v>105</v>
      </c>
      <c r="H19" s="11">
        <v>105</v>
      </c>
      <c r="I19" s="11">
        <v>105</v>
      </c>
      <c r="J19" s="11">
        <v>105</v>
      </c>
    </row>
    <row r="20" spans="1:10" ht="18" customHeight="1">
      <c r="A20" s="124"/>
      <c r="B20" s="37" t="s">
        <v>43</v>
      </c>
      <c r="C20" s="74"/>
      <c r="D20" s="11">
        <v>3</v>
      </c>
      <c r="E20" s="11">
        <v>2</v>
      </c>
      <c r="F20" s="11">
        <v>3</v>
      </c>
      <c r="G20" s="11">
        <v>3</v>
      </c>
      <c r="H20" s="11">
        <v>3</v>
      </c>
      <c r="I20" s="11">
        <v>3</v>
      </c>
      <c r="J20" s="11">
        <v>3</v>
      </c>
    </row>
    <row r="21" spans="1:10" ht="36" customHeight="1">
      <c r="A21" s="125"/>
      <c r="B21" s="39" t="s">
        <v>163</v>
      </c>
      <c r="C21" s="74"/>
      <c r="D21" s="11">
        <v>3</v>
      </c>
      <c r="E21" s="11">
        <v>0</v>
      </c>
      <c r="F21" s="11"/>
      <c r="G21" s="11"/>
      <c r="H21" s="11"/>
      <c r="I21" s="11"/>
      <c r="J21" s="11"/>
    </row>
    <row r="22" spans="1:10" ht="39.75" customHeight="1">
      <c r="A22" s="44" t="s">
        <v>49</v>
      </c>
      <c r="B22" s="42" t="s">
        <v>50</v>
      </c>
      <c r="C22" s="66">
        <v>111</v>
      </c>
      <c r="D22" s="43">
        <f>D23+D24+D25+D26+D27</f>
        <v>1932.48</v>
      </c>
      <c r="E22" s="43">
        <f>E23+E24+E25+E26+E27</f>
        <v>2019.92</v>
      </c>
      <c r="F22" s="43">
        <f>F23+F24+F25+F26</f>
        <v>2237.92</v>
      </c>
      <c r="G22" s="43">
        <f>G23+G24+G25+G26</f>
        <v>2237.92</v>
      </c>
      <c r="H22" s="43">
        <f>H23+H24+H25+H26</f>
        <v>2238</v>
      </c>
      <c r="I22" s="43">
        <f>I23+I24+I25+I26</f>
        <v>2238</v>
      </c>
      <c r="J22" s="43">
        <f>J23+J24+J25+J26</f>
        <v>2238</v>
      </c>
    </row>
    <row r="23" spans="1:10" ht="18" customHeight="1">
      <c r="A23" s="122" t="s">
        <v>15</v>
      </c>
      <c r="B23" s="35" t="s">
        <v>137</v>
      </c>
      <c r="C23" s="74"/>
      <c r="D23" s="11">
        <v>1390.95</v>
      </c>
      <c r="E23" s="11">
        <v>1429.3</v>
      </c>
      <c r="F23" s="11">
        <v>1647.92</v>
      </c>
      <c r="G23" s="11">
        <v>1647.92</v>
      </c>
      <c r="H23" s="11">
        <v>1648</v>
      </c>
      <c r="I23" s="11">
        <v>1648</v>
      </c>
      <c r="J23" s="11">
        <v>1648</v>
      </c>
    </row>
    <row r="24" spans="1:10" ht="18" customHeight="1">
      <c r="A24" s="123"/>
      <c r="B24" s="37" t="s">
        <v>167</v>
      </c>
      <c r="C24" s="74"/>
      <c r="D24" s="11">
        <v>463.53</v>
      </c>
      <c r="E24" s="11">
        <v>552.62</v>
      </c>
      <c r="F24" s="11">
        <v>552</v>
      </c>
      <c r="G24" s="11">
        <v>552</v>
      </c>
      <c r="H24" s="11">
        <v>552</v>
      </c>
      <c r="I24" s="11">
        <v>552</v>
      </c>
      <c r="J24" s="11">
        <v>552</v>
      </c>
    </row>
    <row r="25" spans="1:10" ht="18" customHeight="1">
      <c r="A25" s="124"/>
      <c r="B25" s="37" t="s">
        <v>168</v>
      </c>
      <c r="C25" s="74"/>
      <c r="D25" s="11">
        <v>47</v>
      </c>
      <c r="E25" s="11">
        <v>25</v>
      </c>
      <c r="F25" s="11">
        <v>25</v>
      </c>
      <c r="G25" s="11">
        <v>25</v>
      </c>
      <c r="H25" s="11">
        <v>25</v>
      </c>
      <c r="I25" s="11">
        <v>25</v>
      </c>
      <c r="J25" s="11">
        <v>25</v>
      </c>
    </row>
    <row r="26" spans="1:10" ht="18" customHeight="1">
      <c r="A26" s="124"/>
      <c r="B26" s="37" t="s">
        <v>169</v>
      </c>
      <c r="C26" s="74"/>
      <c r="D26" s="11">
        <v>13</v>
      </c>
      <c r="E26" s="11">
        <v>13</v>
      </c>
      <c r="F26" s="11">
        <v>13</v>
      </c>
      <c r="G26" s="11">
        <v>13</v>
      </c>
      <c r="H26" s="11">
        <v>13</v>
      </c>
      <c r="I26" s="11">
        <v>13</v>
      </c>
      <c r="J26" s="11">
        <v>13</v>
      </c>
    </row>
    <row r="27" spans="1:10" ht="36" customHeight="1">
      <c r="A27" s="125"/>
      <c r="B27" s="39" t="s">
        <v>163</v>
      </c>
      <c r="C27" s="74"/>
      <c r="D27" s="11">
        <v>18</v>
      </c>
      <c r="E27" s="11">
        <v>0</v>
      </c>
      <c r="F27" s="11"/>
      <c r="G27" s="11"/>
      <c r="H27" s="11"/>
      <c r="I27" s="11"/>
      <c r="J27" s="11"/>
    </row>
    <row r="28" spans="1:10" ht="19.5" customHeight="1">
      <c r="A28" s="45" t="s">
        <v>52</v>
      </c>
      <c r="B28" s="46" t="s">
        <v>53</v>
      </c>
      <c r="C28" s="75">
        <v>41</v>
      </c>
      <c r="D28" s="47">
        <f aca="true" t="shared" si="0" ref="D28:J28">D29</f>
        <v>1288.57</v>
      </c>
      <c r="E28" s="47">
        <f>E29</f>
        <v>1209.31</v>
      </c>
      <c r="F28" s="47">
        <f t="shared" si="0"/>
        <v>1691</v>
      </c>
      <c r="G28" s="47">
        <f t="shared" si="0"/>
        <v>1691</v>
      </c>
      <c r="H28" s="47">
        <f t="shared" si="0"/>
        <v>1600</v>
      </c>
      <c r="I28" s="47">
        <f t="shared" si="0"/>
        <v>1600</v>
      </c>
      <c r="J28" s="47">
        <f t="shared" si="0"/>
        <v>1600</v>
      </c>
    </row>
    <row r="29" spans="1:10" ht="18" customHeight="1">
      <c r="A29" s="85" t="s">
        <v>15</v>
      </c>
      <c r="B29" s="39" t="s">
        <v>45</v>
      </c>
      <c r="C29" s="74"/>
      <c r="D29" s="11">
        <v>1288.57</v>
      </c>
      <c r="E29" s="11">
        <v>1209.31</v>
      </c>
      <c r="F29" s="11">
        <v>1691</v>
      </c>
      <c r="G29" s="11">
        <v>1691</v>
      </c>
      <c r="H29" s="11">
        <v>1600</v>
      </c>
      <c r="I29" s="11">
        <v>1600</v>
      </c>
      <c r="J29" s="11">
        <v>1600</v>
      </c>
    </row>
    <row r="30" spans="1:10" ht="39.75" customHeight="1">
      <c r="A30" s="41" t="s">
        <v>54</v>
      </c>
      <c r="B30" s="42" t="s">
        <v>55</v>
      </c>
      <c r="C30" s="66">
        <v>111</v>
      </c>
      <c r="D30" s="43">
        <f>D31+D32</f>
        <v>568.3</v>
      </c>
      <c r="E30" s="43">
        <f>E32</f>
        <v>554.9</v>
      </c>
      <c r="F30" s="43">
        <f>F31+F32</f>
        <v>1837.22</v>
      </c>
      <c r="G30" s="43">
        <f>G31+G32</f>
        <v>1837.22</v>
      </c>
      <c r="H30" s="43">
        <v>0</v>
      </c>
      <c r="I30" s="43">
        <v>0</v>
      </c>
      <c r="J30" s="43">
        <v>0</v>
      </c>
    </row>
    <row r="31" spans="1:10" s="50" customFormat="1" ht="18" customHeight="1">
      <c r="A31" s="138" t="s">
        <v>15</v>
      </c>
      <c r="B31" s="48" t="s">
        <v>45</v>
      </c>
      <c r="C31" s="76"/>
      <c r="D31" s="49">
        <v>125.11</v>
      </c>
      <c r="E31" s="49"/>
      <c r="F31" s="49">
        <v>204.24</v>
      </c>
      <c r="G31" s="49">
        <v>204.24</v>
      </c>
      <c r="H31" s="49"/>
      <c r="I31" s="49"/>
      <c r="J31" s="49"/>
    </row>
    <row r="32" spans="1:10" ht="18" customHeight="1">
      <c r="A32" s="118"/>
      <c r="B32" s="35" t="s">
        <v>170</v>
      </c>
      <c r="C32" s="74"/>
      <c r="D32" s="36">
        <v>443.19</v>
      </c>
      <c r="E32" s="36">
        <v>554.9</v>
      </c>
      <c r="F32" s="11">
        <v>1632.98</v>
      </c>
      <c r="G32" s="11">
        <v>1632.98</v>
      </c>
      <c r="H32" s="11"/>
      <c r="I32" s="11"/>
      <c r="J32" s="11"/>
    </row>
    <row r="33" spans="1:10" ht="19.5" customHeight="1">
      <c r="A33" s="45" t="s">
        <v>56</v>
      </c>
      <c r="B33" s="46" t="s">
        <v>57</v>
      </c>
      <c r="C33" s="75">
        <v>41</v>
      </c>
      <c r="D33" s="47">
        <f aca="true" t="shared" si="1" ref="D33:J33">D34</f>
        <v>10655.61</v>
      </c>
      <c r="E33" s="47">
        <f>E34</f>
        <v>10790.49</v>
      </c>
      <c r="F33" s="47">
        <f t="shared" si="1"/>
        <v>10021</v>
      </c>
      <c r="G33" s="47">
        <f t="shared" si="1"/>
        <v>10021</v>
      </c>
      <c r="H33" s="47">
        <f t="shared" si="1"/>
        <v>9160</v>
      </c>
      <c r="I33" s="47">
        <f t="shared" si="1"/>
        <v>9160</v>
      </c>
      <c r="J33" s="47">
        <f t="shared" si="1"/>
        <v>9160</v>
      </c>
    </row>
    <row r="34" spans="1:10" s="50" customFormat="1" ht="18" customHeight="1">
      <c r="A34" s="85" t="s">
        <v>15</v>
      </c>
      <c r="B34" s="39" t="s">
        <v>171</v>
      </c>
      <c r="C34" s="74"/>
      <c r="D34" s="36">
        <v>10655.61</v>
      </c>
      <c r="E34" s="36">
        <v>10790.49</v>
      </c>
      <c r="F34" s="36">
        <v>10021</v>
      </c>
      <c r="G34" s="36">
        <v>10021</v>
      </c>
      <c r="H34" s="36">
        <v>9160</v>
      </c>
      <c r="I34" s="36">
        <v>9160</v>
      </c>
      <c r="J34" s="36">
        <v>9160</v>
      </c>
    </row>
    <row r="35" spans="1:10" ht="19.5" customHeight="1">
      <c r="A35" s="45" t="s">
        <v>58</v>
      </c>
      <c r="B35" s="46" t="s">
        <v>59</v>
      </c>
      <c r="C35" s="75">
        <v>41</v>
      </c>
      <c r="D35" s="47">
        <f aca="true" t="shared" si="2" ref="D35:J35">D36+D37+D38+D39</f>
        <v>2734.16</v>
      </c>
      <c r="E35" s="47">
        <f>E36+E37+E38+E39</f>
        <v>3191.59</v>
      </c>
      <c r="F35" s="47">
        <f t="shared" si="2"/>
        <v>4262</v>
      </c>
      <c r="G35" s="47">
        <f>G36+G37+G38+G39</f>
        <v>4262</v>
      </c>
      <c r="H35" s="47">
        <f t="shared" si="2"/>
        <v>3730</v>
      </c>
      <c r="I35" s="47">
        <f t="shared" si="2"/>
        <v>3730</v>
      </c>
      <c r="J35" s="47">
        <f t="shared" si="2"/>
        <v>3730</v>
      </c>
    </row>
    <row r="36" spans="1:10" ht="18" customHeight="1">
      <c r="A36" s="142" t="s">
        <v>15</v>
      </c>
      <c r="B36" s="39" t="s">
        <v>42</v>
      </c>
      <c r="C36" s="74"/>
      <c r="D36" s="11">
        <v>1698.95</v>
      </c>
      <c r="E36" s="11">
        <v>854.2</v>
      </c>
      <c r="F36" s="11">
        <v>830</v>
      </c>
      <c r="G36" s="11">
        <v>830</v>
      </c>
      <c r="H36" s="11">
        <v>830</v>
      </c>
      <c r="I36" s="11">
        <v>830</v>
      </c>
      <c r="J36" s="11">
        <v>830</v>
      </c>
    </row>
    <row r="37" spans="1:10" ht="18" customHeight="1">
      <c r="A37" s="142"/>
      <c r="B37" s="35" t="s">
        <v>43</v>
      </c>
      <c r="C37" s="74"/>
      <c r="D37" s="11">
        <v>23.35</v>
      </c>
      <c r="E37" s="11">
        <v>0</v>
      </c>
      <c r="F37" s="11">
        <v>2150</v>
      </c>
      <c r="G37" s="11">
        <v>2150</v>
      </c>
      <c r="H37" s="11">
        <v>2000</v>
      </c>
      <c r="I37" s="11">
        <v>2000</v>
      </c>
      <c r="J37" s="11">
        <v>2000</v>
      </c>
    </row>
    <row r="38" spans="1:10" ht="18" customHeight="1">
      <c r="A38" s="142"/>
      <c r="B38" s="39" t="s">
        <v>172</v>
      </c>
      <c r="C38" s="74"/>
      <c r="D38" s="11">
        <v>26.18</v>
      </c>
      <c r="E38" s="11">
        <v>1393.84</v>
      </c>
      <c r="F38" s="11">
        <v>100</v>
      </c>
      <c r="G38" s="11">
        <v>100</v>
      </c>
      <c r="H38" s="11"/>
      <c r="I38" s="11"/>
      <c r="J38" s="11"/>
    </row>
    <row r="39" spans="1:10" s="50" customFormat="1" ht="18" customHeight="1">
      <c r="A39" s="142"/>
      <c r="B39" s="39" t="s">
        <v>169</v>
      </c>
      <c r="C39" s="74"/>
      <c r="D39" s="81">
        <v>985.68</v>
      </c>
      <c r="E39" s="81">
        <v>943.55</v>
      </c>
      <c r="F39" s="36">
        <v>1182</v>
      </c>
      <c r="G39" s="36">
        <v>1182</v>
      </c>
      <c r="H39" s="36">
        <v>900</v>
      </c>
      <c r="I39" s="36">
        <v>900</v>
      </c>
      <c r="J39" s="36">
        <v>900</v>
      </c>
    </row>
    <row r="40" spans="1:10" s="50" customFormat="1" ht="18" customHeight="1">
      <c r="A40" s="45" t="s">
        <v>108</v>
      </c>
      <c r="B40" s="46" t="s">
        <v>109</v>
      </c>
      <c r="C40" s="75">
        <v>41</v>
      </c>
      <c r="D40" s="47">
        <f aca="true" t="shared" si="3" ref="D40:J40">D41+D42</f>
        <v>175.38</v>
      </c>
      <c r="E40" s="47">
        <f t="shared" si="3"/>
        <v>210.94</v>
      </c>
      <c r="F40" s="47">
        <f t="shared" si="3"/>
        <v>575</v>
      </c>
      <c r="G40" s="47">
        <f t="shared" si="3"/>
        <v>575</v>
      </c>
      <c r="H40" s="47">
        <f t="shared" si="3"/>
        <v>500</v>
      </c>
      <c r="I40" s="47">
        <f t="shared" si="3"/>
        <v>500</v>
      </c>
      <c r="J40" s="47">
        <f t="shared" si="3"/>
        <v>500</v>
      </c>
    </row>
    <row r="41" spans="1:10" s="50" customFormat="1" ht="18" customHeight="1">
      <c r="A41" s="133" t="s">
        <v>15</v>
      </c>
      <c r="B41" s="39" t="s">
        <v>44</v>
      </c>
      <c r="C41" s="74"/>
      <c r="D41" s="36">
        <v>95.58</v>
      </c>
      <c r="E41" s="36">
        <v>90.94</v>
      </c>
      <c r="F41" s="36">
        <v>200</v>
      </c>
      <c r="G41" s="36">
        <v>200</v>
      </c>
      <c r="H41" s="36">
        <v>500</v>
      </c>
      <c r="I41" s="36">
        <v>500</v>
      </c>
      <c r="J41" s="36">
        <v>500</v>
      </c>
    </row>
    <row r="42" spans="1:10" s="50" customFormat="1" ht="18" customHeight="1">
      <c r="A42" s="118"/>
      <c r="B42" s="39" t="s">
        <v>45</v>
      </c>
      <c r="C42" s="74"/>
      <c r="D42" s="36">
        <v>79.8</v>
      </c>
      <c r="E42" s="36">
        <v>120</v>
      </c>
      <c r="F42" s="36">
        <v>375</v>
      </c>
      <c r="G42" s="36">
        <v>375</v>
      </c>
      <c r="H42" s="36"/>
      <c r="I42" s="36"/>
      <c r="J42" s="36"/>
    </row>
    <row r="43" spans="1:10" ht="19.5" customHeight="1">
      <c r="A43" s="45" t="s">
        <v>60</v>
      </c>
      <c r="B43" s="46" t="s">
        <v>61</v>
      </c>
      <c r="C43" s="75" t="s">
        <v>62</v>
      </c>
      <c r="D43" s="47">
        <f>D45+D46+D47+D48</f>
        <v>563.71</v>
      </c>
      <c r="E43" s="47">
        <f>E44+E47+E48</f>
        <v>5234.469999999999</v>
      </c>
      <c r="F43" s="47">
        <f>F44+F46+F47+F48+F45</f>
        <v>9166.48</v>
      </c>
      <c r="G43" s="47">
        <f>G44+G46+G47+G48+G45</f>
        <v>9166.48</v>
      </c>
      <c r="H43" s="47">
        <f>H44+H46+H47+H48+H45</f>
        <v>34074</v>
      </c>
      <c r="I43" s="47">
        <f>I44+I46+I47+I48</f>
        <v>1366</v>
      </c>
      <c r="J43" s="47">
        <f>J44+J46+J47+J48</f>
        <v>1366</v>
      </c>
    </row>
    <row r="44" spans="1:10" ht="18" customHeight="1">
      <c r="A44" s="119" t="s">
        <v>15</v>
      </c>
      <c r="B44" s="51" t="s">
        <v>43</v>
      </c>
      <c r="C44" s="16"/>
      <c r="D44" s="19"/>
      <c r="E44" s="19">
        <v>2683.93</v>
      </c>
      <c r="F44" s="19">
        <v>523.48</v>
      </c>
      <c r="G44" s="19">
        <v>523.48</v>
      </c>
      <c r="H44" s="19">
        <v>525</v>
      </c>
      <c r="I44" s="19">
        <v>525</v>
      </c>
      <c r="J44" s="19">
        <v>525</v>
      </c>
    </row>
    <row r="45" spans="1:10" ht="18" customHeight="1">
      <c r="A45" s="117"/>
      <c r="B45" s="112" t="s">
        <v>44</v>
      </c>
      <c r="C45" s="16"/>
      <c r="D45" s="19">
        <v>196.6</v>
      </c>
      <c r="E45" s="19"/>
      <c r="F45" s="19">
        <v>7350</v>
      </c>
      <c r="G45" s="19">
        <v>7350</v>
      </c>
      <c r="H45" s="19">
        <v>32708</v>
      </c>
      <c r="I45" s="19" t="s">
        <v>155</v>
      </c>
      <c r="J45" s="19" t="s">
        <v>155</v>
      </c>
    </row>
    <row r="46" spans="1:10" ht="18" customHeight="1">
      <c r="A46" s="117"/>
      <c r="B46" s="51" t="s">
        <v>173</v>
      </c>
      <c r="C46" s="16"/>
      <c r="D46" s="19">
        <v>43.11</v>
      </c>
      <c r="E46" s="19"/>
      <c r="F46" s="19">
        <v>142</v>
      </c>
      <c r="G46" s="19">
        <v>142</v>
      </c>
      <c r="H46" s="19">
        <v>140</v>
      </c>
      <c r="I46" s="19">
        <v>140</v>
      </c>
      <c r="J46" s="19">
        <v>140</v>
      </c>
    </row>
    <row r="47" spans="1:10" ht="18" customHeight="1">
      <c r="A47" s="117"/>
      <c r="B47" s="51" t="s">
        <v>63</v>
      </c>
      <c r="C47" s="77"/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11">
        <v>1</v>
      </c>
    </row>
    <row r="48" spans="1:10" s="50" customFormat="1" ht="18" customHeight="1">
      <c r="A48" s="118"/>
      <c r="B48" s="39" t="s">
        <v>45</v>
      </c>
      <c r="C48" s="74"/>
      <c r="D48" s="36">
        <v>323</v>
      </c>
      <c r="E48" s="36">
        <v>2549.54</v>
      </c>
      <c r="F48" s="36">
        <v>1150</v>
      </c>
      <c r="G48" s="36">
        <v>1150</v>
      </c>
      <c r="H48" s="36">
        <v>700</v>
      </c>
      <c r="I48" s="36">
        <v>700</v>
      </c>
      <c r="J48" s="36">
        <v>700</v>
      </c>
    </row>
    <row r="49" spans="1:10" ht="19.5" customHeight="1">
      <c r="A49" s="45" t="s">
        <v>64</v>
      </c>
      <c r="B49" s="46" t="s">
        <v>65</v>
      </c>
      <c r="C49" s="75" t="s">
        <v>62</v>
      </c>
      <c r="D49" s="47">
        <f aca="true" t="shared" si="4" ref="D49:J49">D50+D51+D52+D53+D54</f>
        <v>21197.97</v>
      </c>
      <c r="E49" s="47">
        <f>E50+E51+E52+E53+E54</f>
        <v>19004.97</v>
      </c>
      <c r="F49" s="47">
        <f t="shared" si="4"/>
        <v>28338</v>
      </c>
      <c r="G49" s="47">
        <f>G50+G51+G52+G53+G54</f>
        <v>28338</v>
      </c>
      <c r="H49" s="47">
        <f t="shared" si="4"/>
        <v>22705</v>
      </c>
      <c r="I49" s="47">
        <f t="shared" si="4"/>
        <v>22705</v>
      </c>
      <c r="J49" s="47">
        <f t="shared" si="4"/>
        <v>22705</v>
      </c>
    </row>
    <row r="50" spans="1:10" ht="18" customHeight="1">
      <c r="A50" s="122" t="s">
        <v>15</v>
      </c>
      <c r="B50" s="39" t="s">
        <v>137</v>
      </c>
      <c r="C50" s="74"/>
      <c r="D50" s="11">
        <v>4048.01</v>
      </c>
      <c r="E50" s="11">
        <v>2839.79</v>
      </c>
      <c r="F50" s="11">
        <v>4400</v>
      </c>
      <c r="G50" s="11">
        <v>4400</v>
      </c>
      <c r="H50" s="11">
        <v>3480</v>
      </c>
      <c r="I50" s="11">
        <v>3480</v>
      </c>
      <c r="J50" s="11">
        <v>3480</v>
      </c>
    </row>
    <row r="51" spans="1:10" ht="18" customHeight="1">
      <c r="A51" s="123"/>
      <c r="B51" s="37" t="s">
        <v>164</v>
      </c>
      <c r="C51" s="74"/>
      <c r="D51" s="11">
        <v>1446.24</v>
      </c>
      <c r="E51" s="11">
        <v>1011.4</v>
      </c>
      <c r="F51" s="11">
        <v>1538</v>
      </c>
      <c r="G51" s="11">
        <v>1538</v>
      </c>
      <c r="H51" s="11">
        <v>1225</v>
      </c>
      <c r="I51" s="11">
        <v>1225</v>
      </c>
      <c r="J51" s="11">
        <v>1225</v>
      </c>
    </row>
    <row r="52" spans="1:10" ht="18" customHeight="1">
      <c r="A52" s="123"/>
      <c r="B52" s="39" t="s">
        <v>43</v>
      </c>
      <c r="C52" s="74"/>
      <c r="D52" s="11">
        <v>792</v>
      </c>
      <c r="E52" s="11">
        <v>594</v>
      </c>
      <c r="F52" s="11">
        <v>1000</v>
      </c>
      <c r="G52" s="11">
        <v>1000</v>
      </c>
      <c r="H52" s="11">
        <v>1000</v>
      </c>
      <c r="I52" s="11">
        <v>1000</v>
      </c>
      <c r="J52" s="11">
        <v>1000</v>
      </c>
    </row>
    <row r="53" spans="1:10" ht="18" customHeight="1">
      <c r="A53" s="123"/>
      <c r="B53" s="35" t="s">
        <v>173</v>
      </c>
      <c r="C53" s="74"/>
      <c r="D53" s="11">
        <v>1968.39</v>
      </c>
      <c r="E53" s="11">
        <v>1803.31</v>
      </c>
      <c r="F53" s="11">
        <v>2000</v>
      </c>
      <c r="G53" s="11">
        <v>2000</v>
      </c>
      <c r="H53" s="11">
        <v>2000</v>
      </c>
      <c r="I53" s="11">
        <v>2000</v>
      </c>
      <c r="J53" s="11">
        <v>2000</v>
      </c>
    </row>
    <row r="54" spans="1:10" ht="18" customHeight="1">
      <c r="A54" s="123"/>
      <c r="B54" s="35" t="s">
        <v>169</v>
      </c>
      <c r="C54" s="74"/>
      <c r="D54" s="11">
        <v>12943.33</v>
      </c>
      <c r="E54" s="11">
        <v>12756.47</v>
      </c>
      <c r="F54" s="11">
        <v>19400</v>
      </c>
      <c r="G54" s="11">
        <v>19400</v>
      </c>
      <c r="H54" s="11">
        <v>15000</v>
      </c>
      <c r="I54" s="11">
        <v>15000</v>
      </c>
      <c r="J54" s="11">
        <v>15000</v>
      </c>
    </row>
    <row r="55" spans="1:10" ht="36" customHeight="1">
      <c r="A55" s="125"/>
      <c r="B55" s="39" t="s">
        <v>51</v>
      </c>
      <c r="C55" s="74"/>
      <c r="D55" s="11"/>
      <c r="E55" s="11"/>
      <c r="F55" s="11"/>
      <c r="G55" s="11"/>
      <c r="H55" s="11"/>
      <c r="I55" s="11"/>
      <c r="J55" s="11"/>
    </row>
    <row r="56" spans="1:10" ht="39.75" customHeight="1">
      <c r="A56" s="41" t="s">
        <v>66</v>
      </c>
      <c r="B56" s="42" t="s">
        <v>67</v>
      </c>
      <c r="C56" s="66" t="s">
        <v>62</v>
      </c>
      <c r="D56" s="43">
        <f>D57+D58+D59+D61</f>
        <v>4972.57</v>
      </c>
      <c r="E56" s="43">
        <f>E57+E58+E59+E60+E61</f>
        <v>2724.63</v>
      </c>
      <c r="F56" s="43">
        <f>F57+F58+F59+F60+F61+F62</f>
        <v>4319.2</v>
      </c>
      <c r="G56" s="43">
        <f>G57+G58+G59+G60+G61+G62</f>
        <v>4319.2</v>
      </c>
      <c r="H56" s="43">
        <f>H57+H58+H59+H61+H62</f>
        <v>4640</v>
      </c>
      <c r="I56" s="43">
        <f>I57+I58+I59+I61+I62</f>
        <v>4640</v>
      </c>
      <c r="J56" s="43">
        <f>J57+J58+J59+J61+J62</f>
        <v>4640</v>
      </c>
    </row>
    <row r="57" spans="1:10" ht="18" customHeight="1">
      <c r="A57" s="122" t="s">
        <v>15</v>
      </c>
      <c r="B57" s="35" t="s">
        <v>48</v>
      </c>
      <c r="C57" s="74"/>
      <c r="D57" s="11">
        <v>3654.18</v>
      </c>
      <c r="E57" s="11">
        <v>1778</v>
      </c>
      <c r="F57" s="11"/>
      <c r="G57" s="11"/>
      <c r="H57" s="11"/>
      <c r="I57" s="11"/>
      <c r="J57" s="11"/>
    </row>
    <row r="58" spans="1:10" ht="18" customHeight="1">
      <c r="A58" s="123"/>
      <c r="B58" s="37" t="s">
        <v>167</v>
      </c>
      <c r="C58" s="74"/>
      <c r="D58" s="11">
        <v>1269.91</v>
      </c>
      <c r="E58" s="11">
        <v>622.5</v>
      </c>
      <c r="F58" s="11"/>
      <c r="G58" s="11"/>
      <c r="H58" s="11"/>
      <c r="I58" s="11"/>
      <c r="J58" s="11"/>
    </row>
    <row r="59" spans="1:10" ht="18" customHeight="1">
      <c r="A59" s="124"/>
      <c r="B59" s="37" t="s">
        <v>165</v>
      </c>
      <c r="C59" s="74"/>
      <c r="D59" s="11">
        <v>22.61</v>
      </c>
      <c r="E59" s="11">
        <v>45.26</v>
      </c>
      <c r="F59" s="11"/>
      <c r="G59" s="11"/>
      <c r="H59" s="11"/>
      <c r="I59" s="11"/>
      <c r="J59" s="11"/>
    </row>
    <row r="60" spans="1:10" ht="18" customHeight="1">
      <c r="A60" s="124"/>
      <c r="B60" s="37" t="s">
        <v>43</v>
      </c>
      <c r="C60" s="74"/>
      <c r="D60" s="11"/>
      <c r="E60" s="11">
        <v>120.19</v>
      </c>
      <c r="F60" s="11"/>
      <c r="G60" s="11"/>
      <c r="H60" s="11"/>
      <c r="I60" s="11"/>
      <c r="J60" s="11"/>
    </row>
    <row r="61" spans="1:10" ht="18" customHeight="1">
      <c r="A61" s="124"/>
      <c r="B61" s="37" t="s">
        <v>169</v>
      </c>
      <c r="C61" s="74"/>
      <c r="D61" s="11">
        <v>25.87</v>
      </c>
      <c r="E61" s="11">
        <v>158.68</v>
      </c>
      <c r="F61" s="11"/>
      <c r="G61" s="11"/>
      <c r="H61" s="11">
        <v>1140</v>
      </c>
      <c r="I61" s="11">
        <v>1140</v>
      </c>
      <c r="J61" s="11">
        <v>1140</v>
      </c>
    </row>
    <row r="62" spans="1:10" ht="36" customHeight="1">
      <c r="A62" s="125"/>
      <c r="B62" s="39" t="s">
        <v>163</v>
      </c>
      <c r="C62" s="74"/>
      <c r="D62" s="11"/>
      <c r="E62" s="11"/>
      <c r="F62" s="11">
        <v>4319.2</v>
      </c>
      <c r="G62" s="11">
        <v>4319.2</v>
      </c>
      <c r="H62" s="11">
        <v>3500</v>
      </c>
      <c r="I62" s="11">
        <v>3500</v>
      </c>
      <c r="J62" s="11">
        <v>3500</v>
      </c>
    </row>
    <row r="63" spans="1:10" ht="19.5" customHeight="1">
      <c r="A63" s="45" t="s">
        <v>68</v>
      </c>
      <c r="B63" s="46" t="s">
        <v>69</v>
      </c>
      <c r="C63" s="75" t="s">
        <v>127</v>
      </c>
      <c r="D63" s="47">
        <f aca="true" t="shared" si="5" ref="D63:J63">D64+D65+D66</f>
        <v>5893.17</v>
      </c>
      <c r="E63" s="47">
        <f>E64+E65+E66</f>
        <v>4760.07</v>
      </c>
      <c r="F63" s="47">
        <f t="shared" si="5"/>
        <v>11820</v>
      </c>
      <c r="G63" s="47">
        <f>G64+G65+G66</f>
        <v>11820</v>
      </c>
      <c r="H63" s="47">
        <f t="shared" si="5"/>
        <v>15840</v>
      </c>
      <c r="I63" s="47">
        <f t="shared" si="5"/>
        <v>3548</v>
      </c>
      <c r="J63" s="47">
        <f t="shared" si="5"/>
        <v>3548</v>
      </c>
    </row>
    <row r="64" spans="1:10" ht="18" customHeight="1">
      <c r="A64" s="141" t="s">
        <v>15</v>
      </c>
      <c r="B64" s="39" t="s">
        <v>165</v>
      </c>
      <c r="C64" s="74"/>
      <c r="D64" s="11">
        <v>260.84</v>
      </c>
      <c r="E64" s="11">
        <v>191.7</v>
      </c>
      <c r="F64" s="11">
        <v>220</v>
      </c>
      <c r="G64" s="11">
        <v>220</v>
      </c>
      <c r="H64" s="11">
        <v>220</v>
      </c>
      <c r="I64" s="11">
        <v>220</v>
      </c>
      <c r="J64" s="11">
        <v>220</v>
      </c>
    </row>
    <row r="65" spans="1:10" ht="18" customHeight="1">
      <c r="A65" s="141"/>
      <c r="B65" s="63" t="s">
        <v>44</v>
      </c>
      <c r="C65" s="74" t="s">
        <v>127</v>
      </c>
      <c r="D65" s="11">
        <v>4862.33</v>
      </c>
      <c r="E65" s="11">
        <v>4053.37</v>
      </c>
      <c r="F65" s="11">
        <v>10300</v>
      </c>
      <c r="G65" s="11">
        <v>10300</v>
      </c>
      <c r="H65" s="11">
        <v>15000</v>
      </c>
      <c r="I65" s="11">
        <v>2708</v>
      </c>
      <c r="J65" s="11">
        <v>2708</v>
      </c>
    </row>
    <row r="66" spans="1:10" ht="18" customHeight="1">
      <c r="A66" s="141"/>
      <c r="B66" s="35" t="s">
        <v>169</v>
      </c>
      <c r="C66" s="74"/>
      <c r="D66" s="11">
        <v>770</v>
      </c>
      <c r="E66" s="11">
        <v>515</v>
      </c>
      <c r="F66" s="11">
        <v>1300</v>
      </c>
      <c r="G66" s="11">
        <v>1300</v>
      </c>
      <c r="H66" s="11">
        <v>620</v>
      </c>
      <c r="I66" s="11">
        <v>620</v>
      </c>
      <c r="J66" s="11">
        <v>620</v>
      </c>
    </row>
    <row r="67" spans="1:10" ht="19.5" customHeight="1">
      <c r="A67" s="45" t="s">
        <v>70</v>
      </c>
      <c r="B67" s="64" t="s">
        <v>71</v>
      </c>
      <c r="C67" s="75" t="s">
        <v>62</v>
      </c>
      <c r="D67" s="47">
        <f>D68+D69+D70+D71+D72</f>
        <v>29935.75</v>
      </c>
      <c r="E67" s="47">
        <f>E68+E69+E70+E71+E72+E73</f>
        <v>38431.77</v>
      </c>
      <c r="F67" s="47">
        <f>F68+F69+F70+F71+F72+F73</f>
        <v>43634.97</v>
      </c>
      <c r="G67" s="47">
        <f>G68+G69+G70+G71+G72+G73</f>
        <v>43634.97</v>
      </c>
      <c r="H67" s="47">
        <f>H68+H69+H70+H71+H72</f>
        <v>33350</v>
      </c>
      <c r="I67" s="47">
        <f>I68+I69+I70+I71+I72</f>
        <v>33350</v>
      </c>
      <c r="J67" s="47">
        <f>J68+J69+J70+J71+J72</f>
        <v>33350</v>
      </c>
    </row>
    <row r="68" spans="1:10" ht="18" customHeight="1">
      <c r="A68" s="133" t="s">
        <v>15</v>
      </c>
      <c r="B68" s="39" t="s">
        <v>48</v>
      </c>
      <c r="C68" s="74"/>
      <c r="D68" s="11">
        <v>12476.3</v>
      </c>
      <c r="E68" s="11">
        <v>20659.46</v>
      </c>
      <c r="F68" s="11">
        <v>23136</v>
      </c>
      <c r="G68" s="11">
        <v>23136</v>
      </c>
      <c r="H68" s="11">
        <v>18310</v>
      </c>
      <c r="I68" s="11">
        <v>18310</v>
      </c>
      <c r="J68" s="11">
        <v>18310</v>
      </c>
    </row>
    <row r="69" spans="1:10" ht="18" customHeight="1">
      <c r="A69" s="134"/>
      <c r="B69" s="37" t="s">
        <v>164</v>
      </c>
      <c r="C69" s="74"/>
      <c r="D69" s="11">
        <v>4454.02</v>
      </c>
      <c r="E69" s="11">
        <v>6949.94</v>
      </c>
      <c r="F69" s="11">
        <v>7606.77</v>
      </c>
      <c r="G69" s="11">
        <v>7606.77</v>
      </c>
      <c r="H69" s="11">
        <v>6040</v>
      </c>
      <c r="I69" s="11">
        <v>6040</v>
      </c>
      <c r="J69" s="11">
        <v>6040</v>
      </c>
    </row>
    <row r="70" spans="1:10" ht="18" customHeight="1">
      <c r="A70" s="134"/>
      <c r="B70" s="39" t="s">
        <v>168</v>
      </c>
      <c r="C70" s="74"/>
      <c r="D70" s="11">
        <v>6471.71</v>
      </c>
      <c r="E70" s="11">
        <v>3098.17</v>
      </c>
      <c r="F70" s="11">
        <v>7292.2</v>
      </c>
      <c r="G70" s="11">
        <v>7292.2</v>
      </c>
      <c r="H70" s="11">
        <v>4000</v>
      </c>
      <c r="I70" s="11">
        <v>4000</v>
      </c>
      <c r="J70" s="11">
        <v>4000</v>
      </c>
    </row>
    <row r="71" spans="1:10" ht="18" customHeight="1">
      <c r="A71" s="134"/>
      <c r="B71" s="35" t="s">
        <v>44</v>
      </c>
      <c r="C71" s="74"/>
      <c r="D71" s="11">
        <v>1262.55</v>
      </c>
      <c r="E71" s="11">
        <v>2389.46</v>
      </c>
      <c r="F71" s="11">
        <v>2000</v>
      </c>
      <c r="G71" s="11">
        <v>2000</v>
      </c>
      <c r="H71" s="11">
        <v>2000</v>
      </c>
      <c r="I71" s="11">
        <v>2000</v>
      </c>
      <c r="J71" s="11">
        <v>2000</v>
      </c>
    </row>
    <row r="72" spans="1:10" ht="18" customHeight="1">
      <c r="A72" s="134"/>
      <c r="B72" s="39" t="s">
        <v>45</v>
      </c>
      <c r="C72" s="74"/>
      <c r="D72" s="36">
        <v>5271.17</v>
      </c>
      <c r="E72" s="36">
        <v>5189.85</v>
      </c>
      <c r="F72" s="36">
        <v>3600</v>
      </c>
      <c r="G72" s="36">
        <v>3600</v>
      </c>
      <c r="H72" s="36">
        <v>3000</v>
      </c>
      <c r="I72" s="36">
        <v>3000</v>
      </c>
      <c r="J72" s="36">
        <v>3000</v>
      </c>
    </row>
    <row r="73" spans="1:10" ht="36" customHeight="1">
      <c r="A73" s="118"/>
      <c r="B73" s="39" t="s">
        <v>163</v>
      </c>
      <c r="C73" s="74"/>
      <c r="D73" s="36"/>
      <c r="E73" s="36">
        <v>144.89</v>
      </c>
      <c r="F73" s="36"/>
      <c r="G73" s="36"/>
      <c r="H73" s="36"/>
      <c r="I73" s="36"/>
      <c r="J73" s="36"/>
    </row>
    <row r="74" spans="1:10" ht="19.5" customHeight="1">
      <c r="A74" s="45" t="s">
        <v>72</v>
      </c>
      <c r="B74" s="46" t="s">
        <v>73</v>
      </c>
      <c r="C74" s="75">
        <v>41</v>
      </c>
      <c r="D74" s="47">
        <f>D75</f>
        <v>551.22</v>
      </c>
      <c r="E74" s="47">
        <v>0</v>
      </c>
      <c r="F74" s="47">
        <f>F75</f>
        <v>200</v>
      </c>
      <c r="G74" s="47">
        <f>G75</f>
        <v>200</v>
      </c>
      <c r="H74" s="47">
        <f>H75</f>
        <v>200</v>
      </c>
      <c r="I74" s="47">
        <f>I75</f>
        <v>200</v>
      </c>
      <c r="J74" s="47">
        <f>J75</f>
        <v>200</v>
      </c>
    </row>
    <row r="75" spans="1:10" ht="18" customHeight="1">
      <c r="A75" s="34" t="s">
        <v>15</v>
      </c>
      <c r="B75" s="35" t="s">
        <v>42</v>
      </c>
      <c r="C75" s="74"/>
      <c r="D75" s="11">
        <v>551.22</v>
      </c>
      <c r="E75" s="11"/>
      <c r="F75" s="11">
        <v>200</v>
      </c>
      <c r="G75" s="11">
        <v>200</v>
      </c>
      <c r="H75" s="11">
        <v>200</v>
      </c>
      <c r="I75" s="11">
        <v>200</v>
      </c>
      <c r="J75" s="11">
        <v>200</v>
      </c>
    </row>
    <row r="76" spans="1:10" ht="19.5" customHeight="1">
      <c r="A76" s="45" t="s">
        <v>74</v>
      </c>
      <c r="B76" s="46" t="s">
        <v>75</v>
      </c>
      <c r="C76" s="75">
        <v>41</v>
      </c>
      <c r="D76" s="47">
        <f>D77+D78</f>
        <v>6285.03</v>
      </c>
      <c r="E76" s="47">
        <f>E78</f>
        <v>6195</v>
      </c>
      <c r="F76" s="47">
        <f>F77+F78</f>
        <v>8263</v>
      </c>
      <c r="G76" s="47">
        <f>G77+G78</f>
        <v>8263</v>
      </c>
      <c r="H76" s="47">
        <f>H78</f>
        <v>10500</v>
      </c>
      <c r="I76" s="47">
        <f>I78</f>
        <v>10500</v>
      </c>
      <c r="J76" s="47">
        <f>J78</f>
        <v>10500</v>
      </c>
    </row>
    <row r="77" spans="1:10" ht="18" customHeight="1">
      <c r="A77" s="127" t="s">
        <v>15</v>
      </c>
      <c r="B77" s="48" t="s">
        <v>131</v>
      </c>
      <c r="C77" s="24"/>
      <c r="D77" s="49">
        <v>90</v>
      </c>
      <c r="E77" s="49"/>
      <c r="F77" s="15">
        <v>45</v>
      </c>
      <c r="G77" s="15">
        <v>45</v>
      </c>
      <c r="H77" s="15"/>
      <c r="I77" s="15"/>
      <c r="J77" s="15"/>
    </row>
    <row r="78" spans="1:10" ht="18" customHeight="1">
      <c r="A78" s="118"/>
      <c r="B78" s="39" t="s">
        <v>174</v>
      </c>
      <c r="C78" s="74"/>
      <c r="D78" s="11">
        <v>6195.03</v>
      </c>
      <c r="E78" s="11">
        <v>6195</v>
      </c>
      <c r="F78" s="11">
        <v>8218</v>
      </c>
      <c r="G78" s="11">
        <v>8218</v>
      </c>
      <c r="H78" s="11">
        <v>10500</v>
      </c>
      <c r="I78" s="11">
        <v>10500</v>
      </c>
      <c r="J78" s="11">
        <v>10500</v>
      </c>
    </row>
    <row r="79" spans="1:10" s="52" customFormat="1" ht="39.75" customHeight="1">
      <c r="A79" s="41" t="s">
        <v>76</v>
      </c>
      <c r="B79" s="42" t="s">
        <v>77</v>
      </c>
      <c r="C79" s="66" t="s">
        <v>62</v>
      </c>
      <c r="D79" s="43">
        <f>D80+D81+D82+D83+D84+D85+D86+D87</f>
        <v>15044.8</v>
      </c>
      <c r="E79" s="43">
        <f>E80+E81+E83+E84+E85+E86+E87</f>
        <v>20742.420000000002</v>
      </c>
      <c r="F79" s="43">
        <f>F80+F81+F83+F84+F85+F86+F87</f>
        <v>20370</v>
      </c>
      <c r="G79" s="43">
        <f>G80+G81+G83+G84+G85+G86+G87</f>
        <v>20370</v>
      </c>
      <c r="H79" s="43">
        <f>H80+H81+H82+H83+H84+H85+H86+H87</f>
        <v>23165</v>
      </c>
      <c r="I79" s="43">
        <f>I80+I81+I82+I83+I84+I85+I86+I87</f>
        <v>23165</v>
      </c>
      <c r="J79" s="43">
        <f>J80+J81+J82+J83+J84+J85+J86+J87</f>
        <v>23165</v>
      </c>
    </row>
    <row r="80" spans="1:10" ht="18" customHeight="1">
      <c r="A80" s="122" t="s">
        <v>15</v>
      </c>
      <c r="B80" s="35" t="s">
        <v>48</v>
      </c>
      <c r="C80" s="74"/>
      <c r="D80" s="11">
        <v>8643</v>
      </c>
      <c r="E80" s="11">
        <v>9892</v>
      </c>
      <c r="F80" s="11">
        <v>11142</v>
      </c>
      <c r="G80" s="11">
        <v>11142</v>
      </c>
      <c r="H80" s="11">
        <v>11415</v>
      </c>
      <c r="I80" s="11">
        <v>11415</v>
      </c>
      <c r="J80" s="11">
        <v>11415</v>
      </c>
    </row>
    <row r="81" spans="1:10" ht="18" customHeight="1">
      <c r="A81" s="122"/>
      <c r="B81" s="37" t="s">
        <v>164</v>
      </c>
      <c r="C81" s="74"/>
      <c r="D81" s="11">
        <v>3199.17</v>
      </c>
      <c r="E81" s="11">
        <v>3695.19</v>
      </c>
      <c r="F81" s="11">
        <v>3998</v>
      </c>
      <c r="G81" s="11">
        <v>3998</v>
      </c>
      <c r="H81" s="11">
        <v>4170</v>
      </c>
      <c r="I81" s="11">
        <v>4170</v>
      </c>
      <c r="J81" s="11">
        <v>4170</v>
      </c>
    </row>
    <row r="82" spans="1:10" ht="18" customHeight="1">
      <c r="A82" s="122"/>
      <c r="B82" s="37" t="s">
        <v>41</v>
      </c>
      <c r="C82" s="74"/>
      <c r="D82" s="11">
        <v>33.27</v>
      </c>
      <c r="E82" s="11"/>
      <c r="F82" s="11"/>
      <c r="G82" s="11"/>
      <c r="H82" s="11"/>
      <c r="I82" s="11"/>
      <c r="J82" s="11"/>
    </row>
    <row r="83" spans="1:10" ht="18" customHeight="1">
      <c r="A83" s="122"/>
      <c r="B83" s="39" t="s">
        <v>42</v>
      </c>
      <c r="C83" s="74"/>
      <c r="D83" s="11">
        <v>251.5</v>
      </c>
      <c r="E83" s="11">
        <v>433.66</v>
      </c>
      <c r="F83" s="11">
        <v>450</v>
      </c>
      <c r="G83" s="11">
        <v>450</v>
      </c>
      <c r="H83" s="11">
        <v>3380</v>
      </c>
      <c r="I83" s="11">
        <v>3380</v>
      </c>
      <c r="J83" s="11">
        <v>3380</v>
      </c>
    </row>
    <row r="84" spans="1:10" ht="18" customHeight="1">
      <c r="A84" s="122"/>
      <c r="B84" s="35" t="s">
        <v>168</v>
      </c>
      <c r="C84" s="74"/>
      <c r="D84" s="11">
        <v>1013.08</v>
      </c>
      <c r="E84" s="11">
        <v>362.41</v>
      </c>
      <c r="F84" s="11">
        <v>1500</v>
      </c>
      <c r="G84" s="11">
        <v>1500</v>
      </c>
      <c r="H84" s="11">
        <v>1000</v>
      </c>
      <c r="I84" s="11">
        <v>1000</v>
      </c>
      <c r="J84" s="11">
        <v>1000</v>
      </c>
    </row>
    <row r="85" spans="1:10" ht="18" customHeight="1">
      <c r="A85" s="122"/>
      <c r="B85" s="39" t="s">
        <v>175</v>
      </c>
      <c r="C85" s="74"/>
      <c r="D85" s="11">
        <v>970</v>
      </c>
      <c r="E85" s="11">
        <v>5314.43</v>
      </c>
      <c r="F85" s="11">
        <v>2000</v>
      </c>
      <c r="G85" s="11">
        <v>2000</v>
      </c>
      <c r="H85" s="11">
        <v>2000</v>
      </c>
      <c r="I85" s="11">
        <v>2000</v>
      </c>
      <c r="J85" s="11">
        <v>2000</v>
      </c>
    </row>
    <row r="86" spans="1:10" ht="18" customHeight="1">
      <c r="A86" s="122"/>
      <c r="B86" s="39" t="s">
        <v>131</v>
      </c>
      <c r="C86" s="74"/>
      <c r="D86" s="11">
        <v>151.64</v>
      </c>
      <c r="E86" s="11">
        <v>340.71</v>
      </c>
      <c r="F86" s="11">
        <v>400</v>
      </c>
      <c r="G86" s="11">
        <v>400</v>
      </c>
      <c r="H86" s="11">
        <v>400</v>
      </c>
      <c r="I86" s="11">
        <v>400</v>
      </c>
      <c r="J86" s="11">
        <v>400</v>
      </c>
    </row>
    <row r="87" spans="1:10" ht="18" customHeight="1">
      <c r="A87" s="122"/>
      <c r="B87" s="39" t="s">
        <v>45</v>
      </c>
      <c r="C87" s="74"/>
      <c r="D87" s="11">
        <v>783.14</v>
      </c>
      <c r="E87" s="11">
        <v>704.02</v>
      </c>
      <c r="F87" s="11">
        <v>880</v>
      </c>
      <c r="G87" s="11">
        <v>880</v>
      </c>
      <c r="H87" s="11">
        <v>800</v>
      </c>
      <c r="I87" s="11">
        <v>800</v>
      </c>
      <c r="J87" s="11">
        <v>800</v>
      </c>
    </row>
    <row r="88" spans="1:10" ht="19.5" customHeight="1">
      <c r="A88" s="45" t="s">
        <v>78</v>
      </c>
      <c r="B88" s="46" t="s">
        <v>79</v>
      </c>
      <c r="C88" s="75" t="s">
        <v>62</v>
      </c>
      <c r="D88" s="47">
        <f>D89+D90+D91+D92</f>
        <v>626.0799999999999</v>
      </c>
      <c r="E88" s="47">
        <f>E89</f>
        <v>820.92</v>
      </c>
      <c r="F88" s="47">
        <f>F89+F90+F92</f>
        <v>762</v>
      </c>
      <c r="G88" s="47">
        <f>G89+G90+G92</f>
        <v>762</v>
      </c>
      <c r="H88" s="47">
        <f>H89+H90+H92</f>
        <v>520</v>
      </c>
      <c r="I88" s="47">
        <f>I89+I90+I92</f>
        <v>520</v>
      </c>
      <c r="J88" s="47">
        <f>J89+J90+J92</f>
        <v>520</v>
      </c>
    </row>
    <row r="89" spans="1:10" ht="18" customHeight="1">
      <c r="A89" s="122" t="s">
        <v>15</v>
      </c>
      <c r="B89" s="39" t="s">
        <v>42</v>
      </c>
      <c r="C89" s="74"/>
      <c r="D89" s="11">
        <v>498</v>
      </c>
      <c r="E89" s="11">
        <v>820.92</v>
      </c>
      <c r="F89" s="11">
        <v>420</v>
      </c>
      <c r="G89" s="11">
        <v>420</v>
      </c>
      <c r="H89" s="11">
        <v>420</v>
      </c>
      <c r="I89" s="11">
        <v>420</v>
      </c>
      <c r="J89" s="11">
        <v>420</v>
      </c>
    </row>
    <row r="90" spans="1:10" ht="18" customHeight="1">
      <c r="A90" s="123"/>
      <c r="B90" s="39" t="s">
        <v>43</v>
      </c>
      <c r="C90" s="74"/>
      <c r="D90" s="11">
        <v>29.31</v>
      </c>
      <c r="E90" s="11"/>
      <c r="F90" s="11">
        <v>100</v>
      </c>
      <c r="G90" s="11">
        <v>100</v>
      </c>
      <c r="H90" s="11">
        <v>100</v>
      </c>
      <c r="I90" s="11">
        <v>100</v>
      </c>
      <c r="J90" s="11">
        <v>100</v>
      </c>
    </row>
    <row r="91" spans="1:10" ht="18" customHeight="1">
      <c r="A91" s="124"/>
      <c r="B91" s="35" t="s">
        <v>44</v>
      </c>
      <c r="C91" s="74"/>
      <c r="D91" s="11">
        <v>32.77</v>
      </c>
      <c r="E91" s="11"/>
      <c r="F91" s="11" t="s">
        <v>155</v>
      </c>
      <c r="G91" s="11" t="s">
        <v>155</v>
      </c>
      <c r="H91" s="11"/>
      <c r="I91" s="11"/>
      <c r="J91" s="11"/>
    </row>
    <row r="92" spans="1:10" ht="18" customHeight="1">
      <c r="A92" s="125"/>
      <c r="B92" s="35" t="s">
        <v>169</v>
      </c>
      <c r="C92" s="74"/>
      <c r="D92" s="11">
        <v>66</v>
      </c>
      <c r="E92" s="11"/>
      <c r="F92" s="11">
        <v>242</v>
      </c>
      <c r="G92" s="11">
        <v>242</v>
      </c>
      <c r="H92" s="11"/>
      <c r="I92" s="11"/>
      <c r="J92" s="11"/>
    </row>
    <row r="93" spans="1:10" ht="19.5" customHeight="1">
      <c r="A93" s="45" t="s">
        <v>80</v>
      </c>
      <c r="B93" s="46" t="s">
        <v>81</v>
      </c>
      <c r="C93" s="75" t="s">
        <v>62</v>
      </c>
      <c r="D93" s="47">
        <f aca="true" t="shared" si="6" ref="D93:J93">D94+D95+D96+D97</f>
        <v>2000.7</v>
      </c>
      <c r="E93" s="47">
        <f>E94+E95+E96+E97</f>
        <v>1759.52</v>
      </c>
      <c r="F93" s="47">
        <f t="shared" si="6"/>
        <v>4675</v>
      </c>
      <c r="G93" s="47">
        <f>G94+G95+G96+G97</f>
        <v>4675</v>
      </c>
      <c r="H93" s="47">
        <f t="shared" si="6"/>
        <v>1800</v>
      </c>
      <c r="I93" s="47">
        <f t="shared" si="6"/>
        <v>1800</v>
      </c>
      <c r="J93" s="47">
        <f t="shared" si="6"/>
        <v>1800</v>
      </c>
    </row>
    <row r="94" spans="1:10" ht="18" customHeight="1">
      <c r="A94" s="133" t="s">
        <v>15</v>
      </c>
      <c r="B94" s="39" t="s">
        <v>165</v>
      </c>
      <c r="C94" s="74"/>
      <c r="D94" s="11">
        <v>812.24</v>
      </c>
      <c r="E94" s="11">
        <v>897.79</v>
      </c>
      <c r="F94" s="11">
        <v>475</v>
      </c>
      <c r="G94" s="11">
        <v>475</v>
      </c>
      <c r="H94" s="11">
        <v>1000</v>
      </c>
      <c r="I94" s="11">
        <v>1000</v>
      </c>
      <c r="J94" s="11">
        <v>1000</v>
      </c>
    </row>
    <row r="95" spans="1:10" ht="18" customHeight="1">
      <c r="A95" s="117"/>
      <c r="B95" s="39" t="s">
        <v>168</v>
      </c>
      <c r="C95" s="74"/>
      <c r="D95" s="11">
        <v>614.72</v>
      </c>
      <c r="E95" s="11">
        <v>6.7</v>
      </c>
      <c r="F95" s="11">
        <v>1240</v>
      </c>
      <c r="G95" s="11">
        <v>1240</v>
      </c>
      <c r="H95" s="11">
        <v>200</v>
      </c>
      <c r="I95" s="11">
        <v>200</v>
      </c>
      <c r="J95" s="11">
        <v>200</v>
      </c>
    </row>
    <row r="96" spans="1:10" ht="18" customHeight="1">
      <c r="A96" s="117"/>
      <c r="B96" s="39" t="s">
        <v>131</v>
      </c>
      <c r="C96" s="74"/>
      <c r="D96" s="11">
        <v>523.74</v>
      </c>
      <c r="E96" s="11">
        <v>643.03</v>
      </c>
      <c r="F96" s="11">
        <v>2360</v>
      </c>
      <c r="G96" s="11">
        <v>2360</v>
      </c>
      <c r="H96" s="11">
        <v>300</v>
      </c>
      <c r="I96" s="11">
        <v>300</v>
      </c>
      <c r="J96" s="11">
        <v>300</v>
      </c>
    </row>
    <row r="97" spans="1:10" ht="18" customHeight="1">
      <c r="A97" s="118"/>
      <c r="B97" s="35" t="s">
        <v>169</v>
      </c>
      <c r="C97" s="74"/>
      <c r="D97" s="11">
        <v>50</v>
      </c>
      <c r="E97" s="11">
        <v>212</v>
      </c>
      <c r="F97" s="11">
        <v>600</v>
      </c>
      <c r="G97" s="11">
        <v>600</v>
      </c>
      <c r="H97" s="11">
        <v>300</v>
      </c>
      <c r="I97" s="11">
        <v>300</v>
      </c>
      <c r="J97" s="11">
        <v>300</v>
      </c>
    </row>
    <row r="98" spans="1:10" ht="39.75" customHeight="1">
      <c r="A98" s="44" t="s">
        <v>82</v>
      </c>
      <c r="B98" s="42" t="s">
        <v>83</v>
      </c>
      <c r="C98" s="78">
        <v>41</v>
      </c>
      <c r="D98" s="43">
        <f aca="true" t="shared" si="7" ref="D98:J98">D99+D100+D101+D102</f>
        <v>10708.2</v>
      </c>
      <c r="E98" s="43">
        <f>E99+E100+E101+E102</f>
        <v>58081.67</v>
      </c>
      <c r="F98" s="43">
        <f t="shared" si="7"/>
        <v>9668.85</v>
      </c>
      <c r="G98" s="43">
        <f>G99+G100+G101+G102</f>
        <v>9668.85</v>
      </c>
      <c r="H98" s="43">
        <f t="shared" si="7"/>
        <v>5262</v>
      </c>
      <c r="I98" s="43">
        <f t="shared" si="7"/>
        <v>5262</v>
      </c>
      <c r="J98" s="43">
        <f t="shared" si="7"/>
        <v>5262</v>
      </c>
    </row>
    <row r="99" spans="1:10" ht="18" customHeight="1">
      <c r="A99" s="122" t="s">
        <v>15</v>
      </c>
      <c r="B99" s="39" t="s">
        <v>165</v>
      </c>
      <c r="C99" s="74"/>
      <c r="D99" s="11">
        <v>1371.84</v>
      </c>
      <c r="E99" s="11">
        <v>3159.4</v>
      </c>
      <c r="F99" s="11">
        <v>4772.85</v>
      </c>
      <c r="G99" s="11">
        <v>4772.85</v>
      </c>
      <c r="H99" s="11">
        <v>4772</v>
      </c>
      <c r="I99" s="11">
        <v>4772</v>
      </c>
      <c r="J99" s="11">
        <v>4772</v>
      </c>
    </row>
    <row r="100" spans="1:10" ht="18" customHeight="1">
      <c r="A100" s="122"/>
      <c r="B100" s="39" t="s">
        <v>176</v>
      </c>
      <c r="C100" s="74"/>
      <c r="D100" s="11">
        <v>2041.6</v>
      </c>
      <c r="E100" s="11">
        <v>5399.82</v>
      </c>
      <c r="F100" s="11">
        <v>470</v>
      </c>
      <c r="G100" s="11">
        <v>470</v>
      </c>
      <c r="H100" s="11">
        <v>200</v>
      </c>
      <c r="I100" s="11">
        <v>200</v>
      </c>
      <c r="J100" s="11">
        <v>200</v>
      </c>
    </row>
    <row r="101" spans="1:10" ht="18" customHeight="1">
      <c r="A101" s="122"/>
      <c r="B101" s="39" t="s">
        <v>44</v>
      </c>
      <c r="C101" s="74"/>
      <c r="D101" s="11">
        <v>7211.76</v>
      </c>
      <c r="E101" s="11">
        <v>49456.45</v>
      </c>
      <c r="F101" s="11">
        <v>4100</v>
      </c>
      <c r="G101" s="11">
        <v>4100</v>
      </c>
      <c r="H101" s="11">
        <v>200</v>
      </c>
      <c r="I101" s="11">
        <v>200</v>
      </c>
      <c r="J101" s="11">
        <v>200</v>
      </c>
    </row>
    <row r="102" spans="1:10" ht="18" customHeight="1">
      <c r="A102" s="53"/>
      <c r="B102" s="35" t="s">
        <v>169</v>
      </c>
      <c r="C102" s="74"/>
      <c r="D102" s="11">
        <v>83</v>
      </c>
      <c r="E102" s="11">
        <v>66</v>
      </c>
      <c r="F102" s="11">
        <v>326</v>
      </c>
      <c r="G102" s="11">
        <v>326</v>
      </c>
      <c r="H102" s="11">
        <v>90</v>
      </c>
      <c r="I102" s="11">
        <v>90</v>
      </c>
      <c r="J102" s="11">
        <v>90</v>
      </c>
    </row>
    <row r="103" spans="1:10" ht="19.5" customHeight="1">
      <c r="A103" s="45" t="s">
        <v>82</v>
      </c>
      <c r="B103" s="46" t="s">
        <v>84</v>
      </c>
      <c r="C103" s="75" t="s">
        <v>62</v>
      </c>
      <c r="D103" s="47">
        <f>D104+D105+D107+D109</f>
        <v>836.9399999999999</v>
      </c>
      <c r="E103" s="47">
        <f>E104+E105+E107+E109</f>
        <v>1017.81</v>
      </c>
      <c r="F103" s="47">
        <f>F104+F105+F107+F109</f>
        <v>940</v>
      </c>
      <c r="G103" s="47">
        <f>G104+G105+G107+G109</f>
        <v>940</v>
      </c>
      <c r="H103" s="47">
        <f>H104+H105+H107+H109+H108</f>
        <v>1226</v>
      </c>
      <c r="I103" s="47">
        <f>I104+I105+I107+I109+I108</f>
        <v>1226</v>
      </c>
      <c r="J103" s="47">
        <f>J104+J105+J107+J109+J108</f>
        <v>1226</v>
      </c>
    </row>
    <row r="104" spans="1:10" ht="18" customHeight="1">
      <c r="A104" s="122" t="s">
        <v>15</v>
      </c>
      <c r="B104" s="35" t="s">
        <v>48</v>
      </c>
      <c r="C104" s="74"/>
      <c r="D104" s="11">
        <v>540.35</v>
      </c>
      <c r="E104" s="11">
        <v>600</v>
      </c>
      <c r="F104" s="11">
        <v>600</v>
      </c>
      <c r="G104" s="11">
        <v>600</v>
      </c>
      <c r="H104" s="11">
        <v>600</v>
      </c>
      <c r="I104" s="11">
        <v>600</v>
      </c>
      <c r="J104" s="11">
        <v>600</v>
      </c>
    </row>
    <row r="105" spans="1:10" ht="18" customHeight="1">
      <c r="A105" s="123"/>
      <c r="B105" s="37" t="s">
        <v>167</v>
      </c>
      <c r="C105" s="74"/>
      <c r="D105" s="11">
        <v>188.76</v>
      </c>
      <c r="E105" s="11">
        <v>209.65</v>
      </c>
      <c r="F105" s="11">
        <v>210</v>
      </c>
      <c r="G105" s="11">
        <v>210</v>
      </c>
      <c r="H105" s="11">
        <v>210</v>
      </c>
      <c r="I105" s="11">
        <v>210</v>
      </c>
      <c r="J105" s="11">
        <v>210</v>
      </c>
    </row>
    <row r="106" spans="1:10" ht="18" customHeight="1">
      <c r="A106" s="123"/>
      <c r="B106" s="37" t="s">
        <v>41</v>
      </c>
      <c r="C106" s="74"/>
      <c r="D106" s="11"/>
      <c r="E106" s="11"/>
      <c r="F106" s="11"/>
      <c r="G106" s="11"/>
      <c r="H106" s="11"/>
      <c r="I106" s="11"/>
      <c r="J106" s="11"/>
    </row>
    <row r="107" spans="1:10" ht="18" customHeight="1">
      <c r="A107" s="123"/>
      <c r="B107" s="35" t="s">
        <v>168</v>
      </c>
      <c r="C107" s="74"/>
      <c r="D107" s="11">
        <v>41.05</v>
      </c>
      <c r="E107" s="11">
        <v>142.16</v>
      </c>
      <c r="F107" s="11">
        <v>130</v>
      </c>
      <c r="G107" s="11">
        <v>130</v>
      </c>
      <c r="H107" s="11">
        <v>100</v>
      </c>
      <c r="I107" s="11">
        <v>100</v>
      </c>
      <c r="J107" s="11">
        <v>100</v>
      </c>
    </row>
    <row r="108" spans="1:10" ht="18" customHeight="1">
      <c r="A108" s="124"/>
      <c r="B108" s="39" t="s">
        <v>131</v>
      </c>
      <c r="C108" s="74"/>
      <c r="D108" s="11"/>
      <c r="E108" s="11"/>
      <c r="F108" s="11"/>
      <c r="G108" s="11"/>
      <c r="H108" s="11">
        <v>250</v>
      </c>
      <c r="I108" s="11">
        <v>250</v>
      </c>
      <c r="J108" s="11">
        <v>250</v>
      </c>
    </row>
    <row r="109" spans="1:10" ht="18" customHeight="1">
      <c r="A109" s="125"/>
      <c r="B109" s="35" t="s">
        <v>169</v>
      </c>
      <c r="C109" s="74"/>
      <c r="D109" s="11">
        <v>66.78</v>
      </c>
      <c r="E109" s="11">
        <v>66</v>
      </c>
      <c r="F109" s="11"/>
      <c r="G109" s="11"/>
      <c r="H109" s="11">
        <v>66</v>
      </c>
      <c r="I109" s="11">
        <v>66</v>
      </c>
      <c r="J109" s="11">
        <v>66</v>
      </c>
    </row>
    <row r="110" spans="1:10" ht="39.75" customHeight="1">
      <c r="A110" s="41" t="s">
        <v>82</v>
      </c>
      <c r="B110" s="42" t="s">
        <v>85</v>
      </c>
      <c r="C110" s="66">
        <v>41</v>
      </c>
      <c r="D110" s="43">
        <f>D112+D113</f>
        <v>339.4</v>
      </c>
      <c r="E110" s="43">
        <f aca="true" t="shared" si="8" ref="E110:J110">E111+E112+E113</f>
        <v>931.5400000000001</v>
      </c>
      <c r="F110" s="43">
        <f t="shared" si="8"/>
        <v>2352.88</v>
      </c>
      <c r="G110" s="43">
        <f t="shared" si="8"/>
        <v>2352.88</v>
      </c>
      <c r="H110" s="43">
        <f t="shared" si="8"/>
        <v>2120</v>
      </c>
      <c r="I110" s="43">
        <f t="shared" si="8"/>
        <v>2120</v>
      </c>
      <c r="J110" s="43">
        <f t="shared" si="8"/>
        <v>2120</v>
      </c>
    </row>
    <row r="111" spans="1:10" s="84" customFormat="1" ht="18" customHeight="1">
      <c r="A111" s="122" t="s">
        <v>15</v>
      </c>
      <c r="B111" s="70" t="s">
        <v>43</v>
      </c>
      <c r="C111" s="82"/>
      <c r="D111" s="83"/>
      <c r="E111" s="83">
        <v>515.7</v>
      </c>
      <c r="F111" s="83"/>
      <c r="G111" s="83"/>
      <c r="H111" s="83"/>
      <c r="I111" s="83"/>
      <c r="J111" s="83"/>
    </row>
    <row r="112" spans="1:10" ht="18" customHeight="1">
      <c r="A112" s="129"/>
      <c r="B112" s="35" t="s">
        <v>44</v>
      </c>
      <c r="C112" s="74"/>
      <c r="D112" s="11">
        <v>77.94</v>
      </c>
      <c r="E112" s="11">
        <v>301.26</v>
      </c>
      <c r="F112" s="11">
        <v>2232.88</v>
      </c>
      <c r="G112" s="11">
        <v>2232.88</v>
      </c>
      <c r="H112" s="11">
        <v>2000</v>
      </c>
      <c r="I112" s="11">
        <v>2000</v>
      </c>
      <c r="J112" s="11">
        <v>2000</v>
      </c>
    </row>
    <row r="113" spans="1:10" ht="18" customHeight="1">
      <c r="A113" s="130"/>
      <c r="B113" s="39" t="s">
        <v>169</v>
      </c>
      <c r="C113" s="74"/>
      <c r="D113" s="11">
        <v>261.46</v>
      </c>
      <c r="E113" s="11">
        <v>114.58</v>
      </c>
      <c r="F113" s="11">
        <v>120</v>
      </c>
      <c r="G113" s="11">
        <v>120</v>
      </c>
      <c r="H113" s="11">
        <v>120</v>
      </c>
      <c r="I113" s="11">
        <v>120</v>
      </c>
      <c r="J113" s="11">
        <v>120</v>
      </c>
    </row>
    <row r="114" spans="1:10" ht="39.75" customHeight="1">
      <c r="A114" s="41" t="s">
        <v>82</v>
      </c>
      <c r="B114" s="42" t="s">
        <v>86</v>
      </c>
      <c r="C114" s="78" t="s">
        <v>62</v>
      </c>
      <c r="D114" s="43">
        <f>D115+D117</f>
        <v>4230.05</v>
      </c>
      <c r="E114" s="43">
        <f>E115+E117</f>
        <v>19044.31</v>
      </c>
      <c r="F114" s="43">
        <f>F115+F117</f>
        <v>8900</v>
      </c>
      <c r="G114" s="43">
        <f>G115+G117</f>
        <v>8900</v>
      </c>
      <c r="H114" s="43">
        <f>H115+H116</f>
        <v>8502</v>
      </c>
      <c r="I114" s="43">
        <f>I115+I116</f>
        <v>8502</v>
      </c>
      <c r="J114" s="43">
        <f>J115+J116</f>
        <v>8502</v>
      </c>
    </row>
    <row r="115" spans="1:10" ht="18" customHeight="1">
      <c r="A115" s="139" t="s">
        <v>15</v>
      </c>
      <c r="B115" s="39" t="s">
        <v>43</v>
      </c>
      <c r="C115" s="74"/>
      <c r="D115" s="36">
        <v>3359.65</v>
      </c>
      <c r="E115" s="36">
        <v>17894.31</v>
      </c>
      <c r="F115" s="36">
        <v>8703.6</v>
      </c>
      <c r="G115" s="36">
        <v>8703.6</v>
      </c>
      <c r="H115" s="36">
        <v>6502</v>
      </c>
      <c r="I115" s="36">
        <v>6502</v>
      </c>
      <c r="J115" s="36">
        <v>6502</v>
      </c>
    </row>
    <row r="116" spans="1:10" ht="18" customHeight="1">
      <c r="A116" s="139"/>
      <c r="B116" s="35" t="s">
        <v>44</v>
      </c>
      <c r="C116" s="74"/>
      <c r="D116" s="36"/>
      <c r="E116" s="36"/>
      <c r="F116" s="36"/>
      <c r="G116" s="36"/>
      <c r="H116" s="36">
        <v>2000</v>
      </c>
      <c r="I116" s="36">
        <v>2000</v>
      </c>
      <c r="J116" s="36">
        <v>2000</v>
      </c>
    </row>
    <row r="117" spans="1:10" ht="18" customHeight="1">
      <c r="A117" s="139"/>
      <c r="B117" s="39" t="s">
        <v>169</v>
      </c>
      <c r="C117" s="74"/>
      <c r="D117" s="36">
        <v>870.4</v>
      </c>
      <c r="E117" s="36">
        <v>1150</v>
      </c>
      <c r="F117" s="36">
        <v>196.4</v>
      </c>
      <c r="G117" s="36">
        <v>196.4</v>
      </c>
      <c r="H117" s="36"/>
      <c r="I117" s="36"/>
      <c r="J117" s="36"/>
    </row>
    <row r="118" spans="1:10" ht="39.75" customHeight="1">
      <c r="A118" s="41" t="s">
        <v>82</v>
      </c>
      <c r="B118" s="42" t="s">
        <v>87</v>
      </c>
      <c r="C118" s="66">
        <v>41</v>
      </c>
      <c r="D118" s="43">
        <f>D119+D120</f>
        <v>2673.5</v>
      </c>
      <c r="E118" s="43">
        <f>E119+E120</f>
        <v>2592.58</v>
      </c>
      <c r="F118" s="43">
        <f>F120</f>
        <v>2500</v>
      </c>
      <c r="G118" s="43">
        <f>G120</f>
        <v>2500</v>
      </c>
      <c r="H118" s="43">
        <f>H120</f>
        <v>2500</v>
      </c>
      <c r="I118" s="43">
        <f>I120</f>
        <v>2500</v>
      </c>
      <c r="J118" s="43">
        <f>J120</f>
        <v>2500</v>
      </c>
    </row>
    <row r="119" spans="1:10" ht="18" customHeight="1">
      <c r="A119" s="138" t="s">
        <v>15</v>
      </c>
      <c r="B119" s="70" t="s">
        <v>177</v>
      </c>
      <c r="C119" s="79"/>
      <c r="D119" s="71">
        <v>173.5</v>
      </c>
      <c r="E119" s="71">
        <v>92.58</v>
      </c>
      <c r="F119" s="71"/>
      <c r="G119" s="71"/>
      <c r="H119" s="71"/>
      <c r="I119" s="71"/>
      <c r="J119" s="71"/>
    </row>
    <row r="120" spans="1:10" ht="36" customHeight="1">
      <c r="A120" s="118"/>
      <c r="B120" s="37" t="s">
        <v>46</v>
      </c>
      <c r="C120" s="74"/>
      <c r="D120" s="11">
        <v>2500</v>
      </c>
      <c r="E120" s="11">
        <v>2500</v>
      </c>
      <c r="F120" s="11">
        <v>2500</v>
      </c>
      <c r="G120" s="11">
        <v>2500</v>
      </c>
      <c r="H120" s="11">
        <v>2500</v>
      </c>
      <c r="I120" s="11">
        <v>2500</v>
      </c>
      <c r="J120" s="11">
        <v>2500</v>
      </c>
    </row>
    <row r="121" spans="1:10" ht="39.75" customHeight="1">
      <c r="A121" s="41" t="s">
        <v>88</v>
      </c>
      <c r="B121" s="42" t="s">
        <v>89</v>
      </c>
      <c r="C121" s="66">
        <v>41</v>
      </c>
      <c r="D121" s="43">
        <f aca="true" t="shared" si="9" ref="D121:J121">D122</f>
        <v>5063.47</v>
      </c>
      <c r="E121" s="43">
        <f>E122</f>
        <v>3573.65</v>
      </c>
      <c r="F121" s="43">
        <f t="shared" si="9"/>
        <v>5628</v>
      </c>
      <c r="G121" s="43">
        <f t="shared" si="9"/>
        <v>5628</v>
      </c>
      <c r="H121" s="43">
        <f t="shared" si="9"/>
        <v>2628</v>
      </c>
      <c r="I121" s="43">
        <f t="shared" si="9"/>
        <v>2628</v>
      </c>
      <c r="J121" s="43">
        <f t="shared" si="9"/>
        <v>2628</v>
      </c>
    </row>
    <row r="122" spans="1:10" ht="35.25" customHeight="1">
      <c r="A122" s="85" t="s">
        <v>15</v>
      </c>
      <c r="B122" s="39" t="s">
        <v>163</v>
      </c>
      <c r="C122" s="74"/>
      <c r="D122" s="11">
        <v>5063.47</v>
      </c>
      <c r="E122" s="11">
        <v>3573.65</v>
      </c>
      <c r="F122" s="11">
        <v>5628</v>
      </c>
      <c r="G122" s="11">
        <v>5628</v>
      </c>
      <c r="H122" s="11">
        <v>2628</v>
      </c>
      <c r="I122" s="11">
        <v>2628</v>
      </c>
      <c r="J122" s="11">
        <v>2628</v>
      </c>
    </row>
    <row r="123" spans="1:10" ht="39.75" customHeight="1">
      <c r="A123" s="41" t="s">
        <v>88</v>
      </c>
      <c r="B123" s="42" t="s">
        <v>90</v>
      </c>
      <c r="C123" s="66">
        <v>41</v>
      </c>
      <c r="D123" s="43">
        <f aca="true" t="shared" si="10" ref="D123:J123">D124+D125+D126</f>
        <v>723.0600000000001</v>
      </c>
      <c r="E123" s="43">
        <f>E124+E125+E126</f>
        <v>374.79</v>
      </c>
      <c r="F123" s="43">
        <f>F124+F125+F126+F127</f>
        <v>2331</v>
      </c>
      <c r="G123" s="43">
        <f>G124+G125+G126+G127</f>
        <v>2331</v>
      </c>
      <c r="H123" s="43">
        <f t="shared" si="10"/>
        <v>896</v>
      </c>
      <c r="I123" s="43">
        <f t="shared" si="10"/>
        <v>896</v>
      </c>
      <c r="J123" s="43">
        <f t="shared" si="10"/>
        <v>896</v>
      </c>
    </row>
    <row r="124" spans="1:10" ht="18" customHeight="1">
      <c r="A124" s="140" t="s">
        <v>15</v>
      </c>
      <c r="B124" s="39" t="s">
        <v>165</v>
      </c>
      <c r="C124" s="74"/>
      <c r="D124" s="11">
        <v>252.28</v>
      </c>
      <c r="E124" s="11">
        <v>266.67</v>
      </c>
      <c r="F124" s="11">
        <v>296</v>
      </c>
      <c r="G124" s="11">
        <v>296</v>
      </c>
      <c r="H124" s="11">
        <v>296</v>
      </c>
      <c r="I124" s="11">
        <v>296</v>
      </c>
      <c r="J124" s="11">
        <v>296</v>
      </c>
    </row>
    <row r="125" spans="1:10" ht="18" customHeight="1">
      <c r="A125" s="140"/>
      <c r="B125" s="35" t="s">
        <v>43</v>
      </c>
      <c r="C125" s="74"/>
      <c r="D125" s="11">
        <v>329.7</v>
      </c>
      <c r="E125" s="11">
        <v>71.23</v>
      </c>
      <c r="F125" s="11">
        <v>326</v>
      </c>
      <c r="G125" s="11">
        <v>326</v>
      </c>
      <c r="H125" s="11">
        <v>300</v>
      </c>
      <c r="I125" s="11">
        <v>300</v>
      </c>
      <c r="J125" s="11">
        <v>300</v>
      </c>
    </row>
    <row r="126" spans="1:10" ht="18" customHeight="1">
      <c r="A126" s="140"/>
      <c r="B126" s="39" t="s">
        <v>131</v>
      </c>
      <c r="C126" s="74"/>
      <c r="D126" s="11">
        <v>141.08</v>
      </c>
      <c r="E126" s="11">
        <v>36.89</v>
      </c>
      <c r="F126" s="11">
        <v>574</v>
      </c>
      <c r="G126" s="11">
        <v>574</v>
      </c>
      <c r="H126" s="11">
        <v>300</v>
      </c>
      <c r="I126" s="11">
        <v>300</v>
      </c>
      <c r="J126" s="11">
        <v>300</v>
      </c>
    </row>
    <row r="127" spans="1:10" ht="18" customHeight="1">
      <c r="A127" s="140"/>
      <c r="B127" s="35" t="s">
        <v>45</v>
      </c>
      <c r="C127" s="74"/>
      <c r="D127" s="11"/>
      <c r="E127" s="11"/>
      <c r="F127" s="11">
        <v>1135</v>
      </c>
      <c r="G127" s="11">
        <v>1135</v>
      </c>
      <c r="H127" s="11"/>
      <c r="I127" s="11"/>
      <c r="J127" s="11"/>
    </row>
    <row r="128" spans="1:10" s="52" customFormat="1" ht="39.75" customHeight="1">
      <c r="A128" s="41" t="s">
        <v>91</v>
      </c>
      <c r="B128" s="42" t="s">
        <v>92</v>
      </c>
      <c r="C128" s="66" t="s">
        <v>62</v>
      </c>
      <c r="D128" s="43">
        <f aca="true" t="shared" si="11" ref="D128:J128">D129+D130+D131+D132+D133+D134+D135</f>
        <v>32898.88</v>
      </c>
      <c r="E128" s="43">
        <f>E129+E130+E131+E132+E133+E134+E135</f>
        <v>33865.13999999999</v>
      </c>
      <c r="F128" s="43">
        <f t="shared" si="11"/>
        <v>31400</v>
      </c>
      <c r="G128" s="43">
        <f>G129+G130+G131+G132+G133+G134+G135</f>
        <v>31400</v>
      </c>
      <c r="H128" s="43">
        <f t="shared" si="11"/>
        <v>40832</v>
      </c>
      <c r="I128" s="43">
        <f t="shared" si="11"/>
        <v>40832</v>
      </c>
      <c r="J128" s="43">
        <f t="shared" si="11"/>
        <v>40832</v>
      </c>
    </row>
    <row r="129" spans="1:10" ht="18" customHeight="1">
      <c r="A129" s="122" t="s">
        <v>15</v>
      </c>
      <c r="B129" s="39" t="s">
        <v>48</v>
      </c>
      <c r="C129" s="74"/>
      <c r="D129" s="36">
        <v>18776.75</v>
      </c>
      <c r="E129" s="36">
        <v>20057</v>
      </c>
      <c r="F129" s="36">
        <v>17311</v>
      </c>
      <c r="G129" s="36">
        <v>17311</v>
      </c>
      <c r="H129" s="36">
        <v>26062</v>
      </c>
      <c r="I129" s="36">
        <v>26062</v>
      </c>
      <c r="J129" s="36">
        <v>26062</v>
      </c>
    </row>
    <row r="130" spans="1:10" ht="18" customHeight="1">
      <c r="A130" s="122"/>
      <c r="B130" s="37" t="s">
        <v>167</v>
      </c>
      <c r="C130" s="74"/>
      <c r="D130" s="36">
        <v>7013.36</v>
      </c>
      <c r="E130" s="36">
        <v>7489.17</v>
      </c>
      <c r="F130" s="36">
        <v>6169</v>
      </c>
      <c r="G130" s="36">
        <v>6169</v>
      </c>
      <c r="H130" s="36">
        <v>9550</v>
      </c>
      <c r="I130" s="36">
        <v>9550</v>
      </c>
      <c r="J130" s="36">
        <v>9550</v>
      </c>
    </row>
    <row r="131" spans="1:10" ht="18" customHeight="1">
      <c r="A131" s="122"/>
      <c r="B131" s="37" t="s">
        <v>41</v>
      </c>
      <c r="C131" s="74"/>
      <c r="D131" s="36">
        <v>27.17</v>
      </c>
      <c r="E131" s="36">
        <v>16.6</v>
      </c>
      <c r="F131" s="36">
        <v>50</v>
      </c>
      <c r="G131" s="36">
        <v>50</v>
      </c>
      <c r="H131" s="36">
        <v>50</v>
      </c>
      <c r="I131" s="36">
        <v>50</v>
      </c>
      <c r="J131" s="36">
        <v>50</v>
      </c>
    </row>
    <row r="132" spans="1:10" ht="18" customHeight="1">
      <c r="A132" s="122"/>
      <c r="B132" s="39" t="s">
        <v>42</v>
      </c>
      <c r="C132" s="74"/>
      <c r="D132" s="36">
        <v>2227.83</v>
      </c>
      <c r="E132" s="36">
        <v>3508.97</v>
      </c>
      <c r="F132" s="36">
        <v>1970</v>
      </c>
      <c r="G132" s="36">
        <v>1970</v>
      </c>
      <c r="H132" s="36">
        <v>1970</v>
      </c>
      <c r="I132" s="36">
        <v>1970</v>
      </c>
      <c r="J132" s="36">
        <v>1970</v>
      </c>
    </row>
    <row r="133" spans="1:10" ht="18" customHeight="1">
      <c r="A133" s="122"/>
      <c r="B133" s="39" t="s">
        <v>168</v>
      </c>
      <c r="C133" s="74"/>
      <c r="D133" s="36">
        <v>2198.82</v>
      </c>
      <c r="E133" s="36">
        <v>1691.3</v>
      </c>
      <c r="F133" s="36">
        <v>2700</v>
      </c>
      <c r="G133" s="36">
        <v>2700</v>
      </c>
      <c r="H133" s="36">
        <v>1700</v>
      </c>
      <c r="I133" s="36">
        <v>1700</v>
      </c>
      <c r="J133" s="36">
        <v>1700</v>
      </c>
    </row>
    <row r="134" spans="1:10" ht="18" customHeight="1">
      <c r="A134" s="122"/>
      <c r="B134" s="39" t="s">
        <v>44</v>
      </c>
      <c r="C134" s="74"/>
      <c r="D134" s="36">
        <v>639.17</v>
      </c>
      <c r="E134" s="36">
        <v>57.58</v>
      </c>
      <c r="F134" s="36">
        <v>2000</v>
      </c>
      <c r="G134" s="36">
        <v>2000</v>
      </c>
      <c r="H134" s="36">
        <v>300</v>
      </c>
      <c r="I134" s="36">
        <v>300</v>
      </c>
      <c r="J134" s="36">
        <v>300</v>
      </c>
    </row>
    <row r="135" spans="1:10" ht="18" customHeight="1">
      <c r="A135" s="122"/>
      <c r="B135" s="39" t="s">
        <v>169</v>
      </c>
      <c r="C135" s="74"/>
      <c r="D135" s="36">
        <v>2015.78</v>
      </c>
      <c r="E135" s="36">
        <v>1044.52</v>
      </c>
      <c r="F135" s="36">
        <v>1200</v>
      </c>
      <c r="G135" s="36">
        <v>1200</v>
      </c>
      <c r="H135" s="36">
        <v>1200</v>
      </c>
      <c r="I135" s="36">
        <v>1200</v>
      </c>
      <c r="J135" s="36">
        <v>1200</v>
      </c>
    </row>
    <row r="136" spans="1:10" s="52" customFormat="1" ht="39.75" customHeight="1">
      <c r="A136" s="41" t="s">
        <v>93</v>
      </c>
      <c r="B136" s="42" t="s">
        <v>94</v>
      </c>
      <c r="C136" s="66" t="s">
        <v>62</v>
      </c>
      <c r="D136" s="43">
        <f>D137+D138+D139+D140+D141+D142+D143</f>
        <v>37236.25</v>
      </c>
      <c r="E136" s="43">
        <f>E137+E138+E139+E140+E141+E142+E143+E144</f>
        <v>27719.26</v>
      </c>
      <c r="F136" s="43">
        <f>F137+F138+F139+F140+F141+F142+F143+F144</f>
        <v>24506.56</v>
      </c>
      <c r="G136" s="43">
        <f>G137+G138+G139+G140+G141+G142+G143+G144</f>
        <v>24506.56</v>
      </c>
      <c r="H136" s="43">
        <f>H137+H138+H139+H140+H141+H142+H143</f>
        <v>0</v>
      </c>
      <c r="I136" s="43">
        <f>I137+I138+I139+I140+I141+I142+I143</f>
        <v>0</v>
      </c>
      <c r="J136" s="43">
        <f>J137+J138+J139+J140+J141+J142+J143</f>
        <v>0</v>
      </c>
    </row>
    <row r="137" spans="1:10" ht="18" customHeight="1">
      <c r="A137" s="122" t="s">
        <v>15</v>
      </c>
      <c r="B137" s="39" t="s">
        <v>48</v>
      </c>
      <c r="C137" s="74"/>
      <c r="D137" s="11">
        <v>21048.75</v>
      </c>
      <c r="E137" s="11">
        <v>15398.95</v>
      </c>
      <c r="F137" s="11">
        <v>9915.9</v>
      </c>
      <c r="G137" s="11">
        <v>9915.9</v>
      </c>
      <c r="H137" s="11"/>
      <c r="I137" s="11"/>
      <c r="J137" s="11"/>
    </row>
    <row r="138" spans="1:10" ht="18" customHeight="1">
      <c r="A138" s="123"/>
      <c r="B138" s="37" t="s">
        <v>167</v>
      </c>
      <c r="C138" s="74"/>
      <c r="D138" s="11">
        <v>7649.14</v>
      </c>
      <c r="E138" s="11">
        <v>5729.51</v>
      </c>
      <c r="F138" s="11">
        <v>5313.66</v>
      </c>
      <c r="G138" s="11">
        <v>5313.66</v>
      </c>
      <c r="H138" s="11"/>
      <c r="I138" s="11"/>
      <c r="J138" s="11"/>
    </row>
    <row r="139" spans="1:10" ht="18" customHeight="1">
      <c r="A139" s="123"/>
      <c r="B139" s="37" t="s">
        <v>178</v>
      </c>
      <c r="C139" s="74"/>
      <c r="D139" s="11">
        <v>48.87</v>
      </c>
      <c r="E139" s="11">
        <v>42.9</v>
      </c>
      <c r="F139" s="11">
        <v>16</v>
      </c>
      <c r="G139" s="11">
        <v>16</v>
      </c>
      <c r="H139" s="11"/>
      <c r="I139" s="11"/>
      <c r="J139" s="11"/>
    </row>
    <row r="140" spans="1:10" ht="18" customHeight="1">
      <c r="A140" s="123"/>
      <c r="B140" s="39" t="s">
        <v>42</v>
      </c>
      <c r="C140" s="74"/>
      <c r="D140" s="11">
        <v>4206.16</v>
      </c>
      <c r="E140" s="11">
        <v>4758.77</v>
      </c>
      <c r="F140" s="11">
        <v>3520.26</v>
      </c>
      <c r="G140" s="11">
        <v>3520.26</v>
      </c>
      <c r="H140" s="11"/>
      <c r="I140" s="11"/>
      <c r="J140" s="11"/>
    </row>
    <row r="141" spans="1:10" ht="18" customHeight="1">
      <c r="A141" s="123"/>
      <c r="B141" s="39" t="s">
        <v>168</v>
      </c>
      <c r="C141" s="74"/>
      <c r="D141" s="11">
        <v>331.71</v>
      </c>
      <c r="E141" s="11">
        <v>335.55</v>
      </c>
      <c r="F141" s="11">
        <v>94.74</v>
      </c>
      <c r="G141" s="11">
        <v>94.74</v>
      </c>
      <c r="H141" s="11"/>
      <c r="I141" s="11"/>
      <c r="J141" s="11"/>
    </row>
    <row r="142" spans="1:10" ht="18" customHeight="1">
      <c r="A142" s="123"/>
      <c r="B142" s="35" t="s">
        <v>131</v>
      </c>
      <c r="C142" s="74"/>
      <c r="D142" s="11">
        <v>2309.32</v>
      </c>
      <c r="E142" s="11">
        <v>307.55</v>
      </c>
      <c r="F142" s="11"/>
      <c r="G142" s="11"/>
      <c r="H142" s="11"/>
      <c r="I142" s="11"/>
      <c r="J142" s="11"/>
    </row>
    <row r="143" spans="1:10" ht="18" customHeight="1">
      <c r="A143" s="123"/>
      <c r="B143" s="39" t="s">
        <v>169</v>
      </c>
      <c r="C143" s="74"/>
      <c r="D143" s="11">
        <v>1642.3</v>
      </c>
      <c r="E143" s="11">
        <v>1019.3</v>
      </c>
      <c r="F143" s="11">
        <v>1154</v>
      </c>
      <c r="G143" s="11">
        <v>1154</v>
      </c>
      <c r="H143" s="11"/>
      <c r="I143" s="11"/>
      <c r="J143" s="11"/>
    </row>
    <row r="144" spans="1:10" ht="35.25" customHeight="1">
      <c r="A144" s="125"/>
      <c r="B144" s="39" t="s">
        <v>163</v>
      </c>
      <c r="C144" s="74"/>
      <c r="D144" s="11"/>
      <c r="E144" s="11">
        <v>126.73</v>
      </c>
      <c r="F144" s="11">
        <v>4492</v>
      </c>
      <c r="G144" s="11">
        <v>4492</v>
      </c>
      <c r="H144" s="11"/>
      <c r="I144" s="11"/>
      <c r="J144" s="11"/>
    </row>
    <row r="145" spans="1:10" ht="39.75" customHeight="1">
      <c r="A145" s="41" t="s">
        <v>95</v>
      </c>
      <c r="B145" s="42" t="s">
        <v>96</v>
      </c>
      <c r="C145" s="66" t="s">
        <v>128</v>
      </c>
      <c r="D145" s="43">
        <f aca="true" t="shared" si="12" ref="D145:J145">D146+D147+D148+D149+D150+D151+D152</f>
        <v>12834.829999999998</v>
      </c>
      <c r="E145" s="43">
        <f>E146+E147+E149+E150+E151+E152</f>
        <v>17834.79</v>
      </c>
      <c r="F145" s="43">
        <f t="shared" si="12"/>
        <v>20318.6</v>
      </c>
      <c r="G145" s="43">
        <f>G146+G147+G148+G149+G150+G151+G152</f>
        <v>20318.6</v>
      </c>
      <c r="H145" s="43">
        <f t="shared" si="12"/>
        <v>17940</v>
      </c>
      <c r="I145" s="43">
        <f t="shared" si="12"/>
        <v>17940</v>
      </c>
      <c r="J145" s="43">
        <f t="shared" si="12"/>
        <v>17940</v>
      </c>
    </row>
    <row r="146" spans="1:10" ht="18" customHeight="1">
      <c r="A146" s="122" t="s">
        <v>15</v>
      </c>
      <c r="B146" s="35" t="s">
        <v>137</v>
      </c>
      <c r="C146" s="74"/>
      <c r="D146" s="36">
        <v>6461.5</v>
      </c>
      <c r="E146" s="36">
        <v>7110</v>
      </c>
      <c r="F146" s="36">
        <v>8752</v>
      </c>
      <c r="G146" s="36">
        <v>8752</v>
      </c>
      <c r="H146" s="36">
        <v>8330</v>
      </c>
      <c r="I146" s="36">
        <v>8330</v>
      </c>
      <c r="J146" s="36">
        <v>8330</v>
      </c>
    </row>
    <row r="147" spans="1:10" ht="18" customHeight="1">
      <c r="A147" s="123"/>
      <c r="B147" s="37" t="s">
        <v>164</v>
      </c>
      <c r="C147" s="74"/>
      <c r="D147" s="36">
        <v>2419.37</v>
      </c>
      <c r="E147" s="36">
        <v>2660.25</v>
      </c>
      <c r="F147" s="36">
        <v>3027</v>
      </c>
      <c r="G147" s="36">
        <v>3027</v>
      </c>
      <c r="H147" s="36">
        <v>3040</v>
      </c>
      <c r="I147" s="36">
        <v>3040</v>
      </c>
      <c r="J147" s="36">
        <v>3040</v>
      </c>
    </row>
    <row r="148" spans="1:10" ht="18" customHeight="1">
      <c r="A148" s="123"/>
      <c r="B148" s="37" t="s">
        <v>41</v>
      </c>
      <c r="C148" s="74"/>
      <c r="D148" s="36">
        <v>29.32</v>
      </c>
      <c r="E148" s="36"/>
      <c r="F148" s="36">
        <v>50</v>
      </c>
      <c r="G148" s="36">
        <v>50</v>
      </c>
      <c r="H148" s="36"/>
      <c r="I148" s="36"/>
      <c r="J148" s="36"/>
    </row>
    <row r="149" spans="1:10" ht="18" customHeight="1">
      <c r="A149" s="123"/>
      <c r="B149" s="37" t="s">
        <v>42</v>
      </c>
      <c r="C149" s="74"/>
      <c r="D149" s="36">
        <v>2223.39</v>
      </c>
      <c r="E149" s="36">
        <v>3499.61</v>
      </c>
      <c r="F149" s="36">
        <v>1870</v>
      </c>
      <c r="G149" s="36">
        <v>1870</v>
      </c>
      <c r="H149" s="36">
        <v>1870</v>
      </c>
      <c r="I149" s="36">
        <v>1870</v>
      </c>
      <c r="J149" s="36">
        <v>1870</v>
      </c>
    </row>
    <row r="150" spans="1:10" ht="18" customHeight="1">
      <c r="A150" s="123"/>
      <c r="B150" s="35" t="s">
        <v>168</v>
      </c>
      <c r="C150" s="74" t="s">
        <v>179</v>
      </c>
      <c r="D150" s="36">
        <v>947.39</v>
      </c>
      <c r="E150" s="36">
        <v>3879.39</v>
      </c>
      <c r="F150" s="36">
        <v>4519.6</v>
      </c>
      <c r="G150" s="36">
        <v>4519.6</v>
      </c>
      <c r="H150" s="36">
        <v>3000</v>
      </c>
      <c r="I150" s="36">
        <v>3000</v>
      </c>
      <c r="J150" s="36">
        <v>3000</v>
      </c>
    </row>
    <row r="151" spans="1:10" ht="18" customHeight="1">
      <c r="A151" s="124"/>
      <c r="B151" s="35" t="s">
        <v>44</v>
      </c>
      <c r="C151" s="74"/>
      <c r="D151" s="36">
        <v>60</v>
      </c>
      <c r="E151" s="36">
        <v>27</v>
      </c>
      <c r="F151" s="36">
        <v>100</v>
      </c>
      <c r="G151" s="36">
        <v>100</v>
      </c>
      <c r="H151" s="36">
        <v>200</v>
      </c>
      <c r="I151" s="36">
        <v>200</v>
      </c>
      <c r="J151" s="36">
        <v>200</v>
      </c>
    </row>
    <row r="152" spans="1:10" ht="18" customHeight="1">
      <c r="A152" s="124"/>
      <c r="B152" s="39" t="s">
        <v>45</v>
      </c>
      <c r="C152" s="74"/>
      <c r="D152" s="36">
        <v>693.86</v>
      </c>
      <c r="E152" s="36">
        <v>658.54</v>
      </c>
      <c r="F152" s="36">
        <v>2000</v>
      </c>
      <c r="G152" s="36">
        <v>2000</v>
      </c>
      <c r="H152" s="36">
        <v>1500</v>
      </c>
      <c r="I152" s="36">
        <v>1500</v>
      </c>
      <c r="J152" s="36">
        <v>1500</v>
      </c>
    </row>
    <row r="153" spans="1:10" ht="36" customHeight="1">
      <c r="A153" s="125"/>
      <c r="B153" s="39" t="s">
        <v>46</v>
      </c>
      <c r="C153" s="74"/>
      <c r="D153" s="11"/>
      <c r="E153" s="11"/>
      <c r="F153" s="11"/>
      <c r="G153" s="11"/>
      <c r="H153" s="11"/>
      <c r="I153" s="11"/>
      <c r="J153" s="11"/>
    </row>
    <row r="154" spans="1:10" ht="39.75" customHeight="1">
      <c r="A154" s="41" t="s">
        <v>97</v>
      </c>
      <c r="B154" s="42" t="s">
        <v>98</v>
      </c>
      <c r="C154" s="66">
        <v>111</v>
      </c>
      <c r="D154" s="43">
        <f>D155+D156</f>
        <v>943.56</v>
      </c>
      <c r="E154" s="43">
        <f>E155+E156</f>
        <v>917.3</v>
      </c>
      <c r="F154" s="43">
        <f>F155+F156</f>
        <v>100</v>
      </c>
      <c r="G154" s="43">
        <f>G155+G156</f>
        <v>100</v>
      </c>
      <c r="H154" s="43">
        <f>H156</f>
        <v>50</v>
      </c>
      <c r="I154" s="43">
        <f>I156</f>
        <v>50</v>
      </c>
      <c r="J154" s="43">
        <f>J156</f>
        <v>50</v>
      </c>
    </row>
    <row r="155" spans="1:10" ht="18" customHeight="1">
      <c r="A155" s="119" t="s">
        <v>15</v>
      </c>
      <c r="B155" s="54" t="s">
        <v>45</v>
      </c>
      <c r="C155" s="80"/>
      <c r="D155" s="38">
        <v>272.29</v>
      </c>
      <c r="E155" s="38">
        <v>596.24</v>
      </c>
      <c r="F155" s="38"/>
      <c r="G155" s="38"/>
      <c r="H155" s="38"/>
      <c r="I155" s="38"/>
      <c r="J155" s="38"/>
    </row>
    <row r="156" spans="1:10" ht="36" customHeight="1">
      <c r="A156" s="118"/>
      <c r="B156" s="39" t="s">
        <v>163</v>
      </c>
      <c r="C156" s="74"/>
      <c r="D156" s="36">
        <v>671.27</v>
      </c>
      <c r="E156" s="36">
        <v>321.06</v>
      </c>
      <c r="F156" s="36">
        <v>100</v>
      </c>
      <c r="G156" s="36">
        <v>100</v>
      </c>
      <c r="H156" s="36">
        <v>50</v>
      </c>
      <c r="I156" s="36">
        <v>50</v>
      </c>
      <c r="J156" s="36">
        <v>50</v>
      </c>
    </row>
    <row r="157" spans="1:10" ht="36" customHeight="1">
      <c r="A157" s="41" t="s">
        <v>99</v>
      </c>
      <c r="B157" s="42" t="s">
        <v>100</v>
      </c>
      <c r="C157" s="75" t="s">
        <v>62</v>
      </c>
      <c r="D157" s="47">
        <f>D158+D159</f>
        <v>532.35</v>
      </c>
      <c r="E157" s="47">
        <f>E158+E159</f>
        <v>425.87</v>
      </c>
      <c r="F157" s="47">
        <f>F158+F159</f>
        <v>962</v>
      </c>
      <c r="G157" s="47">
        <f>G158+G159</f>
        <v>962</v>
      </c>
      <c r="H157" s="47">
        <f>H158+H159+H160</f>
        <v>3962</v>
      </c>
      <c r="I157" s="47">
        <f>I158+I159+I160</f>
        <v>3962</v>
      </c>
      <c r="J157" s="47">
        <f>J158+J159+J160</f>
        <v>3962</v>
      </c>
    </row>
    <row r="158" spans="1:10" ht="18" customHeight="1">
      <c r="A158" s="133" t="s">
        <v>15</v>
      </c>
      <c r="B158" s="54" t="s">
        <v>164</v>
      </c>
      <c r="C158" s="74"/>
      <c r="D158" s="11">
        <v>122.35</v>
      </c>
      <c r="E158" s="11">
        <v>97.87</v>
      </c>
      <c r="F158" s="11">
        <v>222</v>
      </c>
      <c r="G158" s="11">
        <v>222</v>
      </c>
      <c r="H158" s="11">
        <v>222</v>
      </c>
      <c r="I158" s="11">
        <v>222</v>
      </c>
      <c r="J158" s="11">
        <v>222</v>
      </c>
    </row>
    <row r="159" spans="1:10" ht="18" customHeight="1">
      <c r="A159" s="118"/>
      <c r="B159" s="54" t="s">
        <v>45</v>
      </c>
      <c r="C159" s="74"/>
      <c r="D159" s="67">
        <v>410</v>
      </c>
      <c r="E159" s="67">
        <v>328</v>
      </c>
      <c r="F159" s="11">
        <v>740</v>
      </c>
      <c r="G159" s="11">
        <v>740</v>
      </c>
      <c r="H159" s="11">
        <v>740</v>
      </c>
      <c r="I159" s="11">
        <v>740</v>
      </c>
      <c r="J159" s="11">
        <v>740</v>
      </c>
    </row>
    <row r="160" spans="1:10" ht="36" customHeight="1">
      <c r="A160" s="110"/>
      <c r="B160" s="39" t="s">
        <v>163</v>
      </c>
      <c r="C160" s="74"/>
      <c r="D160" s="67"/>
      <c r="E160" s="67"/>
      <c r="F160" s="11" t="s">
        <v>155</v>
      </c>
      <c r="G160" s="11" t="s">
        <v>155</v>
      </c>
      <c r="H160" s="11">
        <v>3000</v>
      </c>
      <c r="I160" s="11">
        <v>3000</v>
      </c>
      <c r="J160" s="11">
        <v>3000</v>
      </c>
    </row>
    <row r="161" spans="1:10" ht="19.5" customHeight="1">
      <c r="A161" s="131" t="s">
        <v>36</v>
      </c>
      <c r="B161" s="131"/>
      <c r="C161" s="131"/>
      <c r="D161" s="22">
        <f>D157+D154+D145+D136+D128+D123+D121+D118+D114+D110+D98+D93+D79+D76+D74+D67+D56+D49+D43+D40+D35+D33+D30+D28+D22+D17+D6+D103+D88+D63</f>
        <v>323305.94</v>
      </c>
      <c r="E161" s="22">
        <f>E157+E154+E136+E128+E123+E121+E118+E114+E110+E103+E98+E93+E88+E79+E76+E74+E67+E63+E56+E49+E43+E40+E35+E340+E33+E30+E28+E22+E17+E6+E145</f>
        <v>389566.81</v>
      </c>
      <c r="F161" s="22">
        <f>F157+F154+F145+F128+F123+F121+F118+F114+F110+F103+F98+F93+F88+F79+F76+F74+F67+F63+F56+F49+F43+F40+F35+F33+F30+F28+F22+F17+F6+F136</f>
        <v>381212.84</v>
      </c>
      <c r="G161" s="22">
        <f>G157+G154+G145+G128+G123+G121+G118+G114+G110+G103+G98+G93+G88+G79+G76+G74+G67+G63+G56+G49+G43+G40+G35+G33+G30+G28+G22+G17+G6+G136</f>
        <v>381212.84</v>
      </c>
      <c r="H161" s="22">
        <f>H6+H17+H22+H28+H30+H33+H35+H40+H43+H49+H56+H63+H67+H74+H76+H79+H88+H93+H98+H103+H110+H114+H118+H121+H123+H128+H136+H145+H154+H157</f>
        <v>378517</v>
      </c>
      <c r="I161" s="22">
        <f>I6+I17+I22+I28+I30+I33+I35+I40+I43+I49+I56+I63+I67+I74+I76+I79+I88+I93+I98+I103+I110+I114+I118+I121+I123+I128+I136+I145+I154+I157</f>
        <v>333517</v>
      </c>
      <c r="J161" s="22">
        <f>J6+J17+J22+J28+J30+J33+J35+J40+J43+J49+J56+J63+J67+J74+J76+J79+J88+J93+J98+J103+J110+J114+J118+J121+J123+J128+J136+J145+J154+J157</f>
        <v>333517</v>
      </c>
    </row>
    <row r="163" ht="19.5" customHeight="1">
      <c r="E163" s="72"/>
    </row>
    <row r="164" ht="19.5" customHeight="1">
      <c r="A164" s="1" t="s">
        <v>148</v>
      </c>
    </row>
    <row r="166" spans="1:10" ht="19.5" customHeight="1">
      <c r="A166" s="4" t="s">
        <v>0</v>
      </c>
      <c r="B166" s="3" t="s">
        <v>1</v>
      </c>
      <c r="C166" s="3" t="s">
        <v>2</v>
      </c>
      <c r="D166" s="3" t="s">
        <v>129</v>
      </c>
      <c r="E166" s="3" t="s">
        <v>144</v>
      </c>
      <c r="F166" s="5" t="s">
        <v>114</v>
      </c>
      <c r="G166" s="5" t="s">
        <v>145</v>
      </c>
      <c r="H166" s="5" t="s">
        <v>125</v>
      </c>
      <c r="I166" s="5" t="s">
        <v>130</v>
      </c>
      <c r="J166" s="5" t="s">
        <v>146</v>
      </c>
    </row>
    <row r="167" spans="1:10" ht="19.5" customHeight="1">
      <c r="A167" s="94" t="s">
        <v>60</v>
      </c>
      <c r="B167" s="46" t="s">
        <v>61</v>
      </c>
      <c r="C167" s="86">
        <v>41</v>
      </c>
      <c r="D167" s="88">
        <v>9001.9</v>
      </c>
      <c r="E167" s="88">
        <v>0</v>
      </c>
      <c r="F167" s="92">
        <f>F168</f>
        <v>4438.56</v>
      </c>
      <c r="G167" s="92">
        <f>G168</f>
        <v>4438.56</v>
      </c>
      <c r="H167" s="92">
        <v>0</v>
      </c>
      <c r="I167" s="92">
        <v>0</v>
      </c>
      <c r="J167" s="92">
        <v>0</v>
      </c>
    </row>
    <row r="168" spans="1:10" ht="18" customHeight="1">
      <c r="A168" s="89" t="s">
        <v>15</v>
      </c>
      <c r="B168" s="90" t="s">
        <v>183</v>
      </c>
      <c r="C168" s="77">
        <v>41</v>
      </c>
      <c r="D168" s="38">
        <v>9001.9</v>
      </c>
      <c r="E168" s="38"/>
      <c r="F168" s="38">
        <v>4438.56</v>
      </c>
      <c r="G168" s="38">
        <v>4438.56</v>
      </c>
      <c r="H168" s="38"/>
      <c r="I168" s="38"/>
      <c r="J168" s="38"/>
    </row>
    <row r="169" spans="1:10" ht="19.5" customHeight="1">
      <c r="A169" s="95" t="s">
        <v>70</v>
      </c>
      <c r="B169" s="96" t="s">
        <v>138</v>
      </c>
      <c r="C169" s="97" t="s">
        <v>119</v>
      </c>
      <c r="D169" s="98">
        <f>D170+D171+D172+D173</f>
        <v>21349.53</v>
      </c>
      <c r="E169" s="98">
        <v>0</v>
      </c>
      <c r="F169" s="98">
        <f>F171+F174</f>
        <v>7549.47</v>
      </c>
      <c r="G169" s="98">
        <f>G171+G174</f>
        <v>7549.47</v>
      </c>
      <c r="H169" s="98">
        <f>H174+H171</f>
        <v>3500</v>
      </c>
      <c r="I169" s="98">
        <f>I174+I171+I172</f>
        <v>46494</v>
      </c>
      <c r="J169" s="98">
        <f>J174+J171+J172</f>
        <v>64567</v>
      </c>
    </row>
    <row r="170" spans="1:10" ht="19.5" customHeight="1">
      <c r="A170" s="120" t="s">
        <v>15</v>
      </c>
      <c r="B170" s="87" t="s">
        <v>139</v>
      </c>
      <c r="C170" s="77"/>
      <c r="D170" s="38">
        <v>11000</v>
      </c>
      <c r="E170" s="38"/>
      <c r="F170" s="38"/>
      <c r="G170" s="38"/>
      <c r="H170" s="38"/>
      <c r="I170" s="38"/>
      <c r="J170" s="38"/>
    </row>
    <row r="171" spans="1:10" ht="19.5" customHeight="1">
      <c r="A171" s="126"/>
      <c r="B171" s="51" t="s">
        <v>190</v>
      </c>
      <c r="C171" s="77"/>
      <c r="D171" s="36">
        <v>160</v>
      </c>
      <c r="E171" s="36"/>
      <c r="F171" s="36">
        <v>500</v>
      </c>
      <c r="G171" s="36">
        <v>500</v>
      </c>
      <c r="H171" s="36">
        <v>3500</v>
      </c>
      <c r="I171" s="36">
        <v>3500</v>
      </c>
      <c r="J171" s="36">
        <v>3500</v>
      </c>
    </row>
    <row r="172" spans="1:10" ht="36" customHeight="1">
      <c r="A172" s="126"/>
      <c r="B172" s="91" t="s">
        <v>140</v>
      </c>
      <c r="C172" s="77"/>
      <c r="D172" s="36">
        <v>4033.36</v>
      </c>
      <c r="E172" s="36"/>
      <c r="F172" s="36"/>
      <c r="G172" s="36"/>
      <c r="H172" s="36"/>
      <c r="I172" s="36">
        <v>42994</v>
      </c>
      <c r="J172" s="36">
        <v>61067</v>
      </c>
    </row>
    <row r="173" spans="1:10" ht="36" customHeight="1">
      <c r="A173" s="126"/>
      <c r="B173" s="91" t="s">
        <v>180</v>
      </c>
      <c r="C173" s="77"/>
      <c r="D173" s="36">
        <v>6156.17</v>
      </c>
      <c r="E173" s="36"/>
      <c r="F173" s="36"/>
      <c r="G173" s="36"/>
      <c r="H173" s="36"/>
      <c r="I173" s="36"/>
      <c r="J173" s="36"/>
    </row>
    <row r="174" spans="1:10" ht="30" customHeight="1">
      <c r="A174" s="121"/>
      <c r="B174" s="91" t="s">
        <v>140</v>
      </c>
      <c r="C174" s="77"/>
      <c r="D174" s="36"/>
      <c r="E174" s="36"/>
      <c r="F174" s="36">
        <v>7049.47</v>
      </c>
      <c r="G174" s="36">
        <v>7049.47</v>
      </c>
      <c r="H174" s="36"/>
      <c r="I174" s="36"/>
      <c r="J174" s="36"/>
    </row>
    <row r="175" spans="1:11" ht="34.5" customHeight="1">
      <c r="A175" s="99" t="s">
        <v>76</v>
      </c>
      <c r="B175" s="42" t="s">
        <v>77</v>
      </c>
      <c r="C175" s="100" t="s">
        <v>119</v>
      </c>
      <c r="D175" s="102">
        <f>D176</f>
        <v>5790</v>
      </c>
      <c r="E175" s="102">
        <v>0</v>
      </c>
      <c r="F175" s="102">
        <v>0</v>
      </c>
      <c r="G175" s="102">
        <v>0</v>
      </c>
      <c r="H175" s="102">
        <v>0</v>
      </c>
      <c r="I175" s="102">
        <v>0</v>
      </c>
      <c r="J175" s="102">
        <v>0</v>
      </c>
      <c r="K175" s="52"/>
    </row>
    <row r="176" spans="1:10" ht="18" customHeight="1">
      <c r="A176" s="93" t="s">
        <v>15</v>
      </c>
      <c r="B176" s="90" t="s">
        <v>182</v>
      </c>
      <c r="C176" s="77"/>
      <c r="D176" s="36">
        <v>5790</v>
      </c>
      <c r="E176" s="36"/>
      <c r="F176" s="36"/>
      <c r="G176" s="36"/>
      <c r="H176" s="36"/>
      <c r="I176" s="36"/>
      <c r="J176" s="36"/>
    </row>
    <row r="177" spans="1:10" ht="19.5" customHeight="1">
      <c r="A177" s="95" t="s">
        <v>82</v>
      </c>
      <c r="B177" s="103" t="s">
        <v>141</v>
      </c>
      <c r="C177" s="97">
        <v>41</v>
      </c>
      <c r="D177" s="101">
        <v>0</v>
      </c>
      <c r="E177" s="101">
        <f>E178</f>
        <v>43073.6</v>
      </c>
      <c r="F177" s="101">
        <f>F178</f>
        <v>2450</v>
      </c>
      <c r="G177" s="101">
        <f>G178</f>
        <v>2450</v>
      </c>
      <c r="H177" s="101">
        <v>0</v>
      </c>
      <c r="I177" s="101">
        <v>0</v>
      </c>
      <c r="J177" s="101">
        <v>0</v>
      </c>
    </row>
    <row r="178" spans="1:10" ht="29.25" customHeight="1">
      <c r="A178" s="93" t="s">
        <v>15</v>
      </c>
      <c r="B178" s="91" t="s">
        <v>140</v>
      </c>
      <c r="C178" s="77"/>
      <c r="D178" s="36"/>
      <c r="E178" s="36">
        <v>43073.6</v>
      </c>
      <c r="F178" s="36">
        <v>2450</v>
      </c>
      <c r="G178" s="36">
        <v>2450</v>
      </c>
      <c r="H178" s="36"/>
      <c r="I178" s="36"/>
      <c r="J178" s="36"/>
    </row>
    <row r="179" spans="1:10" ht="29.25" customHeight="1">
      <c r="A179" s="95" t="s">
        <v>82</v>
      </c>
      <c r="B179" s="103" t="s">
        <v>160</v>
      </c>
      <c r="C179" s="97">
        <v>41</v>
      </c>
      <c r="D179" s="101">
        <v>0</v>
      </c>
      <c r="E179" s="101">
        <v>0</v>
      </c>
      <c r="F179" s="101">
        <f>F180</f>
        <v>2257</v>
      </c>
      <c r="G179" s="101">
        <f>G180</f>
        <v>2257</v>
      </c>
      <c r="H179" s="101">
        <v>0</v>
      </c>
      <c r="I179" s="101">
        <v>0</v>
      </c>
      <c r="J179" s="101">
        <v>0</v>
      </c>
    </row>
    <row r="180" spans="1:10" ht="18" customHeight="1">
      <c r="A180" s="93" t="s">
        <v>15</v>
      </c>
      <c r="B180" s="91" t="s">
        <v>181</v>
      </c>
      <c r="C180" s="77"/>
      <c r="D180" s="36"/>
      <c r="E180" s="36">
        <v>0</v>
      </c>
      <c r="F180" s="36">
        <v>2257</v>
      </c>
      <c r="G180" s="36">
        <v>2257</v>
      </c>
      <c r="H180" s="36"/>
      <c r="I180" s="36"/>
      <c r="J180" s="36"/>
    </row>
    <row r="181" spans="1:10" ht="30.75" customHeight="1">
      <c r="A181" s="104" t="s">
        <v>91</v>
      </c>
      <c r="B181" s="105" t="s">
        <v>142</v>
      </c>
      <c r="C181" s="100">
        <v>41</v>
      </c>
      <c r="D181" s="102">
        <f>D182</f>
        <v>995</v>
      </c>
      <c r="E181" s="102">
        <v>0</v>
      </c>
      <c r="F181" s="102">
        <f>F183</f>
        <v>14267.18</v>
      </c>
      <c r="G181" s="102">
        <f>G183</f>
        <v>14267.18</v>
      </c>
      <c r="H181" s="102">
        <v>0</v>
      </c>
      <c r="I181" s="102">
        <v>0</v>
      </c>
      <c r="J181" s="102">
        <v>0</v>
      </c>
    </row>
    <row r="182" spans="1:10" ht="18" customHeight="1">
      <c r="A182" s="120" t="s">
        <v>15</v>
      </c>
      <c r="B182" s="51" t="s">
        <v>190</v>
      </c>
      <c r="C182" s="77"/>
      <c r="D182" s="36">
        <v>995</v>
      </c>
      <c r="E182" s="36"/>
      <c r="F182" s="36"/>
      <c r="G182" s="36"/>
      <c r="H182" s="36"/>
      <c r="I182" s="36"/>
      <c r="J182" s="36"/>
    </row>
    <row r="183" spans="1:10" ht="29.25" customHeight="1">
      <c r="A183" s="121"/>
      <c r="B183" s="91" t="s">
        <v>180</v>
      </c>
      <c r="C183" s="77"/>
      <c r="D183" s="36"/>
      <c r="E183" s="36"/>
      <c r="F183" s="36">
        <v>14267.18</v>
      </c>
      <c r="G183" s="36">
        <v>14267.18</v>
      </c>
      <c r="H183" s="36"/>
      <c r="I183" s="36"/>
      <c r="J183" s="36"/>
    </row>
    <row r="184" spans="1:10" ht="19.5" customHeight="1">
      <c r="A184" s="132" t="s">
        <v>36</v>
      </c>
      <c r="B184" s="132"/>
      <c r="C184" s="132"/>
      <c r="D184" s="22">
        <f>D167+D169+D175+D177+D181</f>
        <v>37136.43</v>
      </c>
      <c r="E184" s="22">
        <f>E177</f>
        <v>43073.6</v>
      </c>
      <c r="F184" s="22">
        <f>F167+F169+F175+F177+F181+F179</f>
        <v>30962.21</v>
      </c>
      <c r="G184" s="22">
        <f>G167+G169+G175+G177+G181+G179</f>
        <v>30962.21</v>
      </c>
      <c r="H184" s="22">
        <f>H169</f>
        <v>3500</v>
      </c>
      <c r="I184" s="22">
        <f>I169</f>
        <v>46494</v>
      </c>
      <c r="J184" s="22">
        <f>J169</f>
        <v>64567</v>
      </c>
    </row>
    <row r="185" spans="1:10" ht="19.5" customHeight="1">
      <c r="A185" s="113"/>
      <c r="B185" s="113"/>
      <c r="C185" s="113"/>
      <c r="D185" s="114"/>
      <c r="E185" s="114"/>
      <c r="F185" s="114"/>
      <c r="G185" s="114"/>
      <c r="H185" s="114"/>
      <c r="I185" s="114"/>
      <c r="J185" s="114"/>
    </row>
    <row r="186" spans="4:5" ht="19.5" customHeight="1">
      <c r="D186" s="72"/>
      <c r="E186" s="72"/>
    </row>
    <row r="187" ht="19.5" customHeight="1">
      <c r="A187" s="1" t="s">
        <v>149</v>
      </c>
    </row>
    <row r="189" spans="1:10" ht="19.5" customHeight="1">
      <c r="A189" s="4" t="s">
        <v>0</v>
      </c>
      <c r="B189" s="3" t="s">
        <v>1</v>
      </c>
      <c r="C189" s="3" t="s">
        <v>2</v>
      </c>
      <c r="D189" s="3" t="s">
        <v>129</v>
      </c>
      <c r="E189" s="3" t="s">
        <v>144</v>
      </c>
      <c r="F189" s="5" t="s">
        <v>114</v>
      </c>
      <c r="G189" s="5" t="s">
        <v>145</v>
      </c>
      <c r="H189" s="5" t="s">
        <v>125</v>
      </c>
      <c r="I189" s="5" t="s">
        <v>130</v>
      </c>
      <c r="J189" s="5" t="s">
        <v>146</v>
      </c>
    </row>
    <row r="190" spans="1:10" ht="19.5" customHeight="1">
      <c r="A190" s="95" t="s">
        <v>56</v>
      </c>
      <c r="B190" s="96" t="s">
        <v>57</v>
      </c>
      <c r="C190" s="97">
        <v>41</v>
      </c>
      <c r="D190" s="98">
        <f>D193+D194</f>
        <v>20750.690000000002</v>
      </c>
      <c r="E190" s="98">
        <f>E191+E192+E194</f>
        <v>9266.7</v>
      </c>
      <c r="F190" s="98">
        <f>F193+F194</f>
        <v>49492</v>
      </c>
      <c r="G190" s="98">
        <f>G193+G194</f>
        <v>49492</v>
      </c>
      <c r="H190" s="98">
        <f>H193+H194</f>
        <v>49852</v>
      </c>
      <c r="I190" s="98">
        <f>I193+I194</f>
        <v>49852</v>
      </c>
      <c r="J190" s="98">
        <f>J193+J194</f>
        <v>49852</v>
      </c>
    </row>
    <row r="191" spans="1:10" ht="45" customHeight="1">
      <c r="A191" s="128" t="s">
        <v>15</v>
      </c>
      <c r="B191" s="90" t="s">
        <v>143</v>
      </c>
      <c r="C191" s="77"/>
      <c r="D191" s="38"/>
      <c r="E191" s="38">
        <v>170</v>
      </c>
      <c r="F191" s="38"/>
      <c r="G191" s="38"/>
      <c r="H191" s="38"/>
      <c r="I191" s="38"/>
      <c r="J191" s="38"/>
    </row>
    <row r="192" spans="1:10" ht="18" customHeight="1">
      <c r="A192" s="117"/>
      <c r="B192" s="106" t="s">
        <v>184</v>
      </c>
      <c r="C192" s="77"/>
      <c r="D192" s="38"/>
      <c r="E192" s="38">
        <v>30</v>
      </c>
      <c r="F192" s="38"/>
      <c r="G192" s="38"/>
      <c r="H192" s="38"/>
      <c r="I192" s="38"/>
      <c r="J192" s="38"/>
    </row>
    <row r="193" spans="1:10" ht="18" customHeight="1">
      <c r="A193" s="117"/>
      <c r="B193" s="51" t="s">
        <v>186</v>
      </c>
      <c r="C193" s="77"/>
      <c r="D193" s="38">
        <v>12000</v>
      </c>
      <c r="E193" s="38"/>
      <c r="F193" s="38">
        <v>40000</v>
      </c>
      <c r="G193" s="38">
        <v>40000</v>
      </c>
      <c r="H193" s="38">
        <v>40000</v>
      </c>
      <c r="I193" s="38">
        <v>40000</v>
      </c>
      <c r="J193" s="38">
        <v>40000</v>
      </c>
    </row>
    <row r="194" spans="1:10" ht="18" customHeight="1">
      <c r="A194" s="118"/>
      <c r="B194" s="51" t="s">
        <v>186</v>
      </c>
      <c r="C194" s="77"/>
      <c r="D194" s="38">
        <v>8750.69</v>
      </c>
      <c r="E194" s="38">
        <v>9066.7</v>
      </c>
      <c r="F194" s="38">
        <v>9492</v>
      </c>
      <c r="G194" s="38">
        <v>9492</v>
      </c>
      <c r="H194" s="38">
        <v>9852</v>
      </c>
      <c r="I194" s="38">
        <v>9852</v>
      </c>
      <c r="J194" s="38">
        <v>9852</v>
      </c>
    </row>
    <row r="195" spans="1:10" ht="19.5" customHeight="1">
      <c r="A195" s="107" t="s">
        <v>68</v>
      </c>
      <c r="B195" s="108" t="s">
        <v>69</v>
      </c>
      <c r="C195" s="97">
        <v>41</v>
      </c>
      <c r="D195" s="98">
        <f>D196</f>
        <v>708</v>
      </c>
      <c r="E195" s="98">
        <f>E196</f>
        <v>1416</v>
      </c>
      <c r="F195" s="98">
        <f>F196</f>
        <v>708</v>
      </c>
      <c r="G195" s="98">
        <f>G196</f>
        <v>708</v>
      </c>
      <c r="H195" s="98">
        <v>0</v>
      </c>
      <c r="I195" s="98">
        <v>0</v>
      </c>
      <c r="J195" s="98">
        <v>0</v>
      </c>
    </row>
    <row r="196" spans="1:10" ht="18" customHeight="1">
      <c r="A196" s="109" t="s">
        <v>15</v>
      </c>
      <c r="B196" s="90" t="s">
        <v>185</v>
      </c>
      <c r="C196" s="77"/>
      <c r="D196" s="38">
        <v>708</v>
      </c>
      <c r="E196" s="38">
        <v>1416</v>
      </c>
      <c r="F196" s="38">
        <v>708</v>
      </c>
      <c r="G196" s="38">
        <v>708</v>
      </c>
      <c r="H196" s="38"/>
      <c r="I196" s="38"/>
      <c r="J196" s="38"/>
    </row>
    <row r="197" spans="1:10" ht="19.5" customHeight="1">
      <c r="A197" s="132" t="s">
        <v>36</v>
      </c>
      <c r="B197" s="132"/>
      <c r="C197" s="132"/>
      <c r="D197" s="22">
        <f aca="true" t="shared" si="13" ref="D197:J197">D190+D195</f>
        <v>21458.690000000002</v>
      </c>
      <c r="E197" s="22">
        <f t="shared" si="13"/>
        <v>10682.7</v>
      </c>
      <c r="F197" s="22">
        <f t="shared" si="13"/>
        <v>50200</v>
      </c>
      <c r="G197" s="22">
        <f t="shared" si="13"/>
        <v>50200</v>
      </c>
      <c r="H197" s="22">
        <f t="shared" si="13"/>
        <v>49852</v>
      </c>
      <c r="I197" s="22">
        <f t="shared" si="13"/>
        <v>49852</v>
      </c>
      <c r="J197" s="22">
        <f t="shared" si="13"/>
        <v>49852</v>
      </c>
    </row>
    <row r="199" spans="2:10" ht="19.5" customHeight="1">
      <c r="B199" s="1" t="s">
        <v>101</v>
      </c>
      <c r="D199" s="2">
        <f>D161+D184+D197</f>
        <v>381901.06</v>
      </c>
      <c r="E199" s="2">
        <f>E184+E161+E197</f>
        <v>443323.11</v>
      </c>
      <c r="F199" s="2">
        <f>F197+F184+F161</f>
        <v>462375.05000000005</v>
      </c>
      <c r="G199" s="2">
        <f>G197+G184+G161</f>
        <v>462375.05000000005</v>
      </c>
      <c r="H199" s="2">
        <f>H197+H161+H184</f>
        <v>431869</v>
      </c>
      <c r="I199" s="2">
        <f>I197+I184+I161</f>
        <v>429863</v>
      </c>
      <c r="J199" s="2">
        <f>J184+J197+J161</f>
        <v>447936</v>
      </c>
    </row>
  </sheetData>
  <sheetProtection selectLockedCells="1" selectUnlockedCells="1"/>
  <mergeCells count="32">
    <mergeCell ref="A197:C197"/>
    <mergeCell ref="A115:A117"/>
    <mergeCell ref="A124:A127"/>
    <mergeCell ref="A129:A135"/>
    <mergeCell ref="A137:A144"/>
    <mergeCell ref="A23:A27"/>
    <mergeCell ref="A64:A66"/>
    <mergeCell ref="A41:A42"/>
    <mergeCell ref="A89:A92"/>
    <mergeCell ref="A36:A39"/>
    <mergeCell ref="A7:A16"/>
    <mergeCell ref="A104:A109"/>
    <mergeCell ref="A158:A159"/>
    <mergeCell ref="A31:A32"/>
    <mergeCell ref="A119:A120"/>
    <mergeCell ref="A94:A97"/>
    <mergeCell ref="A50:A55"/>
    <mergeCell ref="A191:A194"/>
    <mergeCell ref="A111:A113"/>
    <mergeCell ref="A161:C161"/>
    <mergeCell ref="A184:C184"/>
    <mergeCell ref="A18:A21"/>
    <mergeCell ref="A57:A62"/>
    <mergeCell ref="A68:A73"/>
    <mergeCell ref="A44:A48"/>
    <mergeCell ref="A182:A183"/>
    <mergeCell ref="A146:A153"/>
    <mergeCell ref="A155:A156"/>
    <mergeCell ref="A170:A174"/>
    <mergeCell ref="A80:A87"/>
    <mergeCell ref="A99:A101"/>
    <mergeCell ref="A77:A78"/>
  </mergeCells>
  <printOptions/>
  <pageMargins left="0.25" right="0.25" top="0.75" bottom="0.75" header="0.3" footer="0.3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4">
      <selection activeCell="A20" sqref="A20"/>
    </sheetView>
  </sheetViews>
  <sheetFormatPr defaultColWidth="9.140625" defaultRowHeight="19.5" customHeight="1"/>
  <cols>
    <col min="1" max="1" width="25.7109375" style="55" customWidth="1"/>
    <col min="2" max="2" width="15.7109375" style="55" customWidth="1"/>
    <col min="3" max="3" width="10.7109375" style="55" customWidth="1"/>
    <col min="4" max="4" width="25.7109375" style="55" customWidth="1"/>
    <col min="5" max="14" width="15.7109375" style="55" customWidth="1"/>
    <col min="15" max="16384" width="9.140625" style="55" customWidth="1"/>
  </cols>
  <sheetData>
    <row r="3" spans="1:8" ht="19.5" customHeight="1">
      <c r="A3" s="28"/>
      <c r="B3" s="28"/>
      <c r="C3" s="28"/>
      <c r="D3" s="28"/>
      <c r="E3" s="28"/>
      <c r="F3" s="28"/>
      <c r="G3" s="28"/>
      <c r="H3" s="28"/>
    </row>
    <row r="4" spans="1:8" ht="19.5" customHeight="1">
      <c r="A4" s="143"/>
      <c r="B4" s="143"/>
      <c r="C4" s="143"/>
      <c r="D4" s="143"/>
      <c r="E4" s="143"/>
      <c r="F4" s="143"/>
      <c r="G4" s="143"/>
      <c r="H4" s="143"/>
    </row>
    <row r="5" spans="1:8" ht="19.5" customHeight="1">
      <c r="A5" s="144" t="s">
        <v>188</v>
      </c>
      <c r="B5" s="144"/>
      <c r="C5" s="56"/>
      <c r="D5" s="144" t="s">
        <v>189</v>
      </c>
      <c r="E5" s="144"/>
      <c r="F5" s="56"/>
      <c r="G5" s="56"/>
      <c r="H5" s="56"/>
    </row>
    <row r="6" spans="1:8" ht="19.5" customHeight="1">
      <c r="A6" s="57" t="s">
        <v>102</v>
      </c>
      <c r="B6" s="58">
        <v>435039.06</v>
      </c>
      <c r="C6" s="28"/>
      <c r="D6" s="57" t="s">
        <v>102</v>
      </c>
      <c r="E6" s="58">
        <v>378517</v>
      </c>
      <c r="F6" s="28"/>
      <c r="G6" s="28"/>
      <c r="H6" s="28"/>
    </row>
    <row r="7" spans="1:8" ht="19.5" customHeight="1">
      <c r="A7" s="57" t="s">
        <v>103</v>
      </c>
      <c r="B7" s="58">
        <v>0</v>
      </c>
      <c r="C7" s="28"/>
      <c r="D7" s="57" t="s">
        <v>103</v>
      </c>
      <c r="E7" s="58">
        <v>3500</v>
      </c>
      <c r="F7" s="28"/>
      <c r="G7" s="28"/>
      <c r="H7" s="28"/>
    </row>
    <row r="8" spans="1:8" ht="19.5" customHeight="1">
      <c r="A8" s="57" t="s">
        <v>104</v>
      </c>
      <c r="B8" s="58">
        <v>0</v>
      </c>
      <c r="C8" s="28"/>
      <c r="D8" s="57" t="s">
        <v>105</v>
      </c>
      <c r="E8" s="58">
        <v>49852</v>
      </c>
      <c r="F8" s="28"/>
      <c r="G8" s="28"/>
      <c r="H8" s="28"/>
    </row>
    <row r="9" spans="1:8" ht="19.5" customHeight="1">
      <c r="A9" s="59" t="s">
        <v>36</v>
      </c>
      <c r="B9" s="60">
        <f>SUM(B6:B8)</f>
        <v>435039.06</v>
      </c>
      <c r="C9" s="28"/>
      <c r="D9" s="59" t="s">
        <v>36</v>
      </c>
      <c r="E9" s="60">
        <f>SUM(E6:E8)</f>
        <v>431869</v>
      </c>
      <c r="F9" s="28"/>
      <c r="G9" s="28"/>
      <c r="H9" s="28"/>
    </row>
    <row r="10" spans="1:8" ht="19.5" customHeight="1">
      <c r="A10" s="28"/>
      <c r="B10" s="28"/>
      <c r="C10" s="28"/>
      <c r="D10" s="28"/>
      <c r="E10" s="28"/>
      <c r="F10" s="28"/>
      <c r="G10" s="28"/>
      <c r="H10" s="28"/>
    </row>
    <row r="11" spans="1:8" ht="19.5" customHeight="1">
      <c r="A11" s="28"/>
      <c r="B11" s="28"/>
      <c r="C11" s="28"/>
      <c r="D11" s="28"/>
      <c r="E11" s="28"/>
      <c r="F11" s="28"/>
      <c r="G11" s="28"/>
      <c r="H11" s="28"/>
    </row>
    <row r="13" spans="1:2" ht="19.5" customHeight="1">
      <c r="A13" s="68" t="s">
        <v>120</v>
      </c>
      <c r="B13" s="69">
        <f>B9</f>
        <v>435039.06</v>
      </c>
    </row>
    <row r="14" spans="1:2" ht="19.5" customHeight="1">
      <c r="A14" s="68" t="s">
        <v>121</v>
      </c>
      <c r="B14" s="69">
        <f>E9</f>
        <v>431869</v>
      </c>
    </row>
    <row r="15" spans="1:2" ht="19.5" customHeight="1">
      <c r="A15" s="68" t="s">
        <v>122</v>
      </c>
      <c r="B15" s="69">
        <f>B13-B14</f>
        <v>3170.0599999999977</v>
      </c>
    </row>
    <row r="20" ht="19.5" customHeight="1">
      <c r="A20" s="55" t="s">
        <v>193</v>
      </c>
    </row>
    <row r="21" ht="19.5" customHeight="1">
      <c r="A21" s="55" t="s">
        <v>123</v>
      </c>
    </row>
  </sheetData>
  <sheetProtection selectLockedCells="1" selectUnlockedCells="1"/>
  <mergeCells count="4">
    <mergeCell ref="A4:D4"/>
    <mergeCell ref="E4:H4"/>
    <mergeCell ref="A5:B5"/>
    <mergeCell ref="D5:E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CSOLLEOVÁ Erika</dc:creator>
  <cp:keywords/>
  <dc:description/>
  <cp:lastModifiedBy>CSOLLEOVÁ Erika</cp:lastModifiedBy>
  <cp:lastPrinted>2019-11-28T07:30:18Z</cp:lastPrinted>
  <dcterms:created xsi:type="dcterms:W3CDTF">2015-11-03T12:47:56Z</dcterms:created>
  <dcterms:modified xsi:type="dcterms:W3CDTF">2020-03-31T08:56:36Z</dcterms:modified>
  <cp:category/>
  <cp:version/>
  <cp:contentType/>
  <cp:contentStatus/>
</cp:coreProperties>
</file>